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lglt-my.sharepoint.com/personal/arturas_brancevicius_gtc_lt/Documents/Documents/2020 Klaipedos garso sienute/Pirkimo paraiškos/"/>
    </mc:Choice>
  </mc:AlternateContent>
  <xr:revisionPtr revIDLastSave="8" documentId="13_ncr:1_{0DDED90F-A02A-4FE3-8B31-E0C11890A6ED}" xr6:coauthVersionLast="46" xr6:coauthVersionMax="46" xr10:uidLastSave="{CB550C71-CB2B-43D2-BAF3-84B0BBA19E47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Hlk45626560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2" l="1"/>
  <c r="C10" i="2" l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76" i="1"/>
  <c r="F73" i="1"/>
  <c r="F72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7" i="1"/>
  <c r="F68" i="1"/>
  <c r="F69" i="1"/>
  <c r="F4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6" i="1"/>
  <c r="F37" i="1"/>
  <c r="F38" i="1"/>
  <c r="F13" i="1"/>
  <c r="F92" i="1" l="1"/>
  <c r="F74" i="1"/>
  <c r="C9" i="2" l="1"/>
  <c r="C6" i="2"/>
  <c r="C12" i="2"/>
  <c r="F70" i="1" l="1"/>
  <c r="F39" i="1"/>
  <c r="C8" i="2" l="1"/>
  <c r="C7" i="2"/>
  <c r="F93" i="1"/>
  <c r="C11" i="2" l="1"/>
  <c r="C5" i="2"/>
  <c r="C3" i="2" l="1"/>
  <c r="C4" i="2"/>
  <c r="C13" i="2" l="1"/>
</calcChain>
</file>

<file path=xl/sharedStrings.xml><?xml version="1.0" encoding="utf-8"?>
<sst xmlns="http://schemas.openxmlformats.org/spreadsheetml/2006/main" count="247" uniqueCount="152">
  <si>
    <t>1.2 priedas. 
Techninė specifikacija</t>
  </si>
  <si>
    <t>PROJEKTAS "TRIUKŠMĄ SLOPINANČIŲ SIENELIŲ KLAIPĖDOS GELEŽINKELIO STOTYJE STATYBOS PROJEKTAS" I ETAPAS</t>
  </si>
  <si>
    <t>DARBŲ KIEKIŲ ŽINIARAŠTIS</t>
  </si>
  <si>
    <t>Eil. Nr.</t>
  </si>
  <si>
    <t>Darbų aprašymas</t>
  </si>
  <si>
    <t>Mato vienetas</t>
  </si>
  <si>
    <t>Kiekis</t>
  </si>
  <si>
    <t xml:space="preserve">Kaina, Eur </t>
  </si>
  <si>
    <t>Vieneto</t>
  </si>
  <si>
    <t>Viso kiekio</t>
  </si>
  <si>
    <t>1.1</t>
  </si>
  <si>
    <t>vnt.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</si>
  <si>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</si>
  <si>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</si>
  <si>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</si>
  <si>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</si>
  <si>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</si>
  <si>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</si>
  <si>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</si>
  <si>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</si>
  <si>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</si>
  <si>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</si>
  <si>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</si>
  <si>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</si>
  <si>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</si>
  <si>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m2</t>
  </si>
  <si>
    <t>1.15</t>
  </si>
  <si>
    <t>1.16</t>
  </si>
  <si>
    <t>m3</t>
  </si>
  <si>
    <t>2.1</t>
  </si>
  <si>
    <t>m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</si>
  <si>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</si>
  <si>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</si>
  <si>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</si>
  <si>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</si>
  <si>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</si>
  <si>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</si>
  <si>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</si>
  <si>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</si>
  <si>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</si>
  <si>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</si>
  <si>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</si>
  <si>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</si>
  <si>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</si>
  <si>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</si>
  <si>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</si>
  <si>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</si>
  <si>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</si>
  <si>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</si>
  <si>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4.8</t>
  </si>
  <si>
    <t>Statybinio laužo išvežimas</t>
  </si>
  <si>
    <t>t</t>
  </si>
  <si>
    <t>3 SKYRIUS. VANDENTIEKIO IR NUOTEKŲ ŠALINIMO DALIS</t>
  </si>
  <si>
    <t>Tarpabėginiai latakai. Atkarpa ties 5 sienute. Iki L1-1 šulinio</t>
  </si>
  <si>
    <t>Tarpabėginiai I tipo blokai h–0,35 m, l-1,5m ir jų montavimas</t>
  </si>
  <si>
    <t>Tarpabėginiai I tipo blokai h–0,5 m, l-1,5m ir jų montavimas</t>
  </si>
  <si>
    <t>I tipo latakų (h – 0,35 m) dangčiai, l-1,5m</t>
  </si>
  <si>
    <t>I tipo latakų (h – 0,5 m) dangčiai, l-1,5m</t>
  </si>
  <si>
    <t>Smėlio pasluoksnio įrengimas</t>
  </si>
  <si>
    <t>Griovio (latakų) užpylimas skalda 8-16mm</t>
  </si>
  <si>
    <t>Teptinės hidroizoliacijos iš dviejų kaučiukinės mastikos sluoksnių ant vieno gruntuojamo sluoksnio įrengimas</t>
  </si>
  <si>
    <t>Betonuojamas nuolydis latake, C25/30 (ne mažesnes nei nurodyta klasės)</t>
  </si>
  <si>
    <t>Grunto kasimas</t>
  </si>
  <si>
    <t xml:space="preserve">Tranšėjų kasimas būdu </t>
  </si>
  <si>
    <t xml:space="preserve">Grunto tankinimas motorizuotu vibrovolu, kai gruntas išlyginamas </t>
  </si>
  <si>
    <t>Griovio (latakų) užpylimas gruntu</t>
  </si>
  <si>
    <t>Neaustinė filtrinė geotekstilė (geotekstilės perimetras b=1,35m)</t>
  </si>
  <si>
    <t>Neaustinė filtrinė geotekstilė (geotekstilės perimetras b=1,65m)</t>
  </si>
  <si>
    <t>PVC drenažo šulinių su sėsdinamaja dalimi įrengimas</t>
  </si>
  <si>
    <t>1.15.1</t>
  </si>
  <si>
    <t>Plastmasinio kanalizacijos šulinio Dn425 skersmens montavimas:</t>
  </si>
  <si>
    <t xml:space="preserve">vnt. </t>
  </si>
  <si>
    <t>1.15.2</t>
  </si>
  <si>
    <t>Šulinio 425mm dugnas</t>
  </si>
  <si>
    <t>1.15.3</t>
  </si>
  <si>
    <t>Dn425mm skersmens šulinio prailginimo stovas,l= 1000mm</t>
  </si>
  <si>
    <t>1.15.4</t>
  </si>
  <si>
    <t>Sandarinimo tarpinės 425 mm ket. dangčio telesk.vamzdžiui</t>
  </si>
  <si>
    <t>1.15.5</t>
  </si>
  <si>
    <t xml:space="preserve">Ketinis plaukiojančio tipo dangtis su automatine fiksacija D425 </t>
  </si>
  <si>
    <t>1.15.6</t>
  </si>
  <si>
    <t>Grunto kasimas šuliniui Dn425</t>
  </si>
  <si>
    <t>1.15.7</t>
  </si>
  <si>
    <t>Grunto užpylimas/tankinimas (aplink šulinį)</t>
  </si>
  <si>
    <t>Savitakinių PVC nuotekų Dn200 mm N klasės vamzdžiai ir jų montavimas (8 m)</t>
  </si>
  <si>
    <t>1.16.1</t>
  </si>
  <si>
    <t>Išlyginamasis sluoksnis iš smėlio</t>
  </si>
  <si>
    <t>1.16.2</t>
  </si>
  <si>
    <t>Tranšėjos kasimas</t>
  </si>
  <si>
    <t>1.16.3</t>
  </si>
  <si>
    <t>Tranšėjos užpylimas/tankinimas</t>
  </si>
  <si>
    <t>Viso suma 3.1 Skyriuje:</t>
  </si>
  <si>
    <t>Tarpabėginiai latakai. Atkarpa ties 1B-2 sienute. Iki L2-1 šulinio</t>
  </si>
  <si>
    <t>Tarpabėginiai II tipo blokai h–0,75 m, l-1,5m ir jų montavimas</t>
  </si>
  <si>
    <t>II tipo latakų (h – 0,75 m) dangčiai, l-0,75m</t>
  </si>
  <si>
    <t>2.11</t>
  </si>
  <si>
    <t>2.12</t>
  </si>
  <si>
    <t xml:space="preserve">Tranšėjų kasimas </t>
  </si>
  <si>
    <t>2.13</t>
  </si>
  <si>
    <t>Grunto tankinimas motorizuotu vibrovolu, kai gruntas išlyginamas</t>
  </si>
  <si>
    <t>2.14</t>
  </si>
  <si>
    <t>2.15</t>
  </si>
  <si>
    <t>2.16</t>
  </si>
  <si>
    <t>2.17</t>
  </si>
  <si>
    <t>Neaustinė filtrinė geotekstilė (geotekstilės perimetras b=2,5m)</t>
  </si>
  <si>
    <t>2.18</t>
  </si>
  <si>
    <t>2.18.1</t>
  </si>
  <si>
    <t>2.18.2</t>
  </si>
  <si>
    <t>2.18.3</t>
  </si>
  <si>
    <t>Dn425mm skersmens šulinio prailginimo stovas,l= 2000mm</t>
  </si>
  <si>
    <t>2.18.4</t>
  </si>
  <si>
    <t>2.18.5</t>
  </si>
  <si>
    <t>Ketinis plaukiojančio tipo dangtis su automatine fiksacija D425</t>
  </si>
  <si>
    <t>2.18.6</t>
  </si>
  <si>
    <t>2.18.7</t>
  </si>
  <si>
    <t>2.19</t>
  </si>
  <si>
    <t>Savitakinių PVC nuotekų Dn200 mm N klasės vamzdžiai ir jų montavimas (10 m)</t>
  </si>
  <si>
    <t>2.19.1</t>
  </si>
  <si>
    <t>2.19.2</t>
  </si>
  <si>
    <t>2.19.3</t>
  </si>
  <si>
    <t>Viso suma 3.2 Skyriuje:</t>
  </si>
  <si>
    <t>Demontavimas</t>
  </si>
  <si>
    <t>Lietaus surinkimo latakų demontavimas</t>
  </si>
  <si>
    <t>Viso suma 3.3 Skyriuje:</t>
  </si>
  <si>
    <t>Polimerbetonio latakai. Atkarpa ties 6 sienute. Iki L3-2 šulinio</t>
  </si>
  <si>
    <t>Polimerbetoniniai latakai paviršinio vandens surinkimui 1000x135x150mm</t>
  </si>
  <si>
    <t>Juostinės, kalio ketaus grotelės polimeriniams latakams</t>
  </si>
  <si>
    <t>Betonas latakų montavimui C25/30 (ne mažesnes nei nurodyta klasės)</t>
  </si>
  <si>
    <t>Grindinio iš lauko akmenų demontavimas</t>
  </si>
  <si>
    <t>4.5.1</t>
  </si>
  <si>
    <t>4.5.2</t>
  </si>
  <si>
    <t>4.5.3</t>
  </si>
  <si>
    <t>4.5.4</t>
  </si>
  <si>
    <t>4.5.5</t>
  </si>
  <si>
    <t>4.5.6</t>
  </si>
  <si>
    <t>4.5.7</t>
  </si>
  <si>
    <t>Savitakinių PVC nuotekų Dn200 mm N klasės (arba lygiavertės) vamzdžiai ir jų montavimas</t>
  </si>
  <si>
    <t>4.9</t>
  </si>
  <si>
    <t>Viso suma 3.4 Skyriuje:</t>
  </si>
  <si>
    <t>Viso 3 Skyriuje:</t>
  </si>
  <si>
    <t>Skyrius</t>
  </si>
  <si>
    <t>Kaina be PVM</t>
  </si>
  <si>
    <t>Sklypo</t>
  </si>
  <si>
    <t>Konstrukcijų</t>
  </si>
  <si>
    <t>Vandens / nuotekų</t>
  </si>
  <si>
    <t>Šilumos tinklai</t>
  </si>
  <si>
    <t>E1</t>
  </si>
  <si>
    <t>ER1</t>
  </si>
  <si>
    <t>ER2</t>
  </si>
  <si>
    <t>Skaidula</t>
  </si>
  <si>
    <t>ESO</t>
  </si>
  <si>
    <t>Baigiamieji darbai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</si>
</sst>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_€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b/>
      <sz val="11"/>
      <name val="Arial"/>
      <family val="2"/>
    </font>
    <font>
      <i/>
      <sz val="11"/>
      <color theme="0" tint="-0.34998626667073579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8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wrapText="1"/>
    </xf>
    <xf numFmtId="2" fontId="4" fillId="2" borderId="1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 applyProtection="1">
      <alignment horizontal="right" wrapText="1"/>
      <protection locked="0"/>
    </xf>
    <xf numFmtId="2" fontId="4" fillId="2" borderId="16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11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165" fontId="4" fillId="0" borderId="11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 applyProtection="1">
      <alignment horizontal="right" wrapText="1"/>
      <protection locked="0"/>
    </xf>
    <xf numFmtId="165" fontId="4" fillId="2" borderId="11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 applyProtection="1">
      <alignment horizontal="right" wrapText="1"/>
      <protection locked="0"/>
    </xf>
    <xf numFmtId="165" fontId="4" fillId="2" borderId="5" xfId="0" applyNumberFormat="1" applyFont="1" applyFill="1" applyBorder="1" applyAlignment="1" applyProtection="1">
      <alignment horizontal="right" wrapText="1"/>
      <protection locked="0"/>
    </xf>
    <xf numFmtId="165" fontId="4" fillId="2" borderId="11" xfId="0" applyNumberFormat="1" applyFont="1" applyFill="1" applyBorder="1" applyAlignment="1">
      <alignment wrapText="1"/>
    </xf>
    <xf numFmtId="165" fontId="0" fillId="0" borderId="1" xfId="0" applyNumberFormat="1" applyBorder="1"/>
    <xf numFmtId="165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right" vertical="center" wrapText="1"/>
    </xf>
    <xf numFmtId="49" fontId="5" fillId="2" borderId="14" xfId="0" applyNumberFormat="1" applyFont="1" applyFill="1" applyBorder="1" applyAlignment="1">
      <alignment horizontal="right" vertical="center" wrapText="1"/>
    </xf>
    <xf numFmtId="49" fontId="5" fillId="2" borderId="15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10" fillId="2" borderId="12" xfId="0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right" vertical="top" wrapText="1"/>
    </xf>
    <xf numFmtId="0" fontId="10" fillId="2" borderId="1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 xr:uid="{5A37E2CA-6D70-4B9A-A3F6-35878642890F}"/>
    <cellStyle name="Normal 3" xfId="2" xr:uid="{914A17B3-3DD5-4686-8306-D1212C179E5F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zoomScale="80" zoomScaleNormal="80" workbookViewId="0">
      <pane ySplit="10" topLeftCell="A11" activePane="bottomLeft" state="frozen"/>
      <selection pane="bottomLeft" activeCell="H82" sqref="H82"/>
    </sheetView>
  </sheetViews>
  <sheetFormatPr defaultColWidth="9.140625" defaultRowHeight="14.25" x14ac:dyDescent="0.2"/>
  <cols>
    <col min="1" max="1" width="7.140625" style="6" customWidth="1"/>
    <col min="2" max="2" width="65.28515625" style="6" customWidth="1"/>
    <col min="3" max="4" width="14.85546875" style="6" customWidth="1"/>
    <col min="5" max="5" width="17.7109375" style="14" customWidth="1"/>
    <col min="6" max="6" width="18.28515625" style="6" customWidth="1"/>
    <col min="7" max="16384" width="9.140625" style="6"/>
  </cols>
  <sheetData>
    <row r="1" spans="1:6" ht="42.75" hidden="1" x14ac:dyDescent="0.2">
      <c r="F1" s="10" t="s">
        <v>0</v>
      </c>
    </row>
    <row r="2" spans="1:6" hidden="1" x14ac:dyDescent="0.2">
      <c r="A2" s="75" t="s">
        <v>1</v>
      </c>
      <c r="B2" s="75"/>
      <c r="C2" s="75"/>
      <c r="D2" s="75"/>
      <c r="E2" s="75"/>
      <c r="F2" s="75"/>
    </row>
    <row r="3" spans="1:6" hidden="1" x14ac:dyDescent="0.2"/>
    <row r="4" spans="1:6" hidden="1" x14ac:dyDescent="0.2"/>
    <row r="5" spans="1:6" ht="15" hidden="1" x14ac:dyDescent="0.2">
      <c r="A5" s="64" t="s">
        <v>2</v>
      </c>
      <c r="B5" s="64"/>
      <c r="C5" s="64"/>
      <c r="D5" s="64"/>
      <c r="E5" s="64"/>
      <c r="F5" s="64"/>
    </row>
    <row r="6" spans="1:6" hidden="1" x14ac:dyDescent="0.2">
      <c r="A6" s="15"/>
      <c r="B6" s="16"/>
      <c r="C6" s="17"/>
      <c r="D6" s="17"/>
      <c r="E6" s="17"/>
      <c r="F6" s="17"/>
    </row>
    <row r="7" spans="1:6" ht="15" hidden="1" thickBot="1" x14ac:dyDescent="0.25">
      <c r="F7" s="18"/>
    </row>
    <row r="8" spans="1:6" ht="15" x14ac:dyDescent="0.2">
      <c r="A8" s="65" t="s">
        <v>3</v>
      </c>
      <c r="B8" s="67" t="s">
        <v>4</v>
      </c>
      <c r="C8" s="67" t="s">
        <v>5</v>
      </c>
      <c r="D8" s="67" t="s">
        <v>6</v>
      </c>
      <c r="E8" s="67" t="s">
        <v>7</v>
      </c>
      <c r="F8" s="69"/>
    </row>
    <row r="9" spans="1:6" ht="15" x14ac:dyDescent="0.2">
      <c r="A9" s="66"/>
      <c r="B9" s="68"/>
      <c r="C9" s="68"/>
      <c r="D9" s="68"/>
      <c r="E9" s="54" t="s">
        <v>8</v>
      </c>
      <c r="F9" s="19" t="s">
        <v>9</v>
      </c>
    </row>
    <row r="10" spans="1:6" ht="15" thickBot="1" x14ac:dyDescent="0.25">
      <c r="A10" s="20">
        <v>1</v>
      </c>
      <c r="B10" s="21">
        <v>2</v>
      </c>
      <c r="C10" s="22">
        <v>3</v>
      </c>
      <c r="D10" s="22">
        <v>4</v>
      </c>
      <c r="E10" s="23">
        <v>5</v>
      </c>
      <c r="F10" s="24">
        <v>6</v>
      </c>
    </row>
    <row r="11" spans="1:6" ht="15" x14ac:dyDescent="0.2">
      <c r="A11" s="70" t="s">
        <v>52</v>
      </c>
      <c r="B11" s="71"/>
      <c r="C11" s="72"/>
      <c r="D11" s="72"/>
      <c r="E11" s="72"/>
      <c r="F11" s="73"/>
    </row>
    <row r="12" spans="1:6" ht="15" x14ac:dyDescent="0.2">
      <c r="A12" s="30">
        <v>1</v>
      </c>
      <c r="B12" s="11" t="s">
        <v>53</v>
      </c>
      <c r="C12" s="31"/>
      <c r="D12" s="29"/>
      <c r="E12" s="53"/>
      <c r="F12" s="48"/>
    </row>
    <row r="13" spans="1:6" x14ac:dyDescent="0.2">
      <c r="A13" s="28" t="s">
        <v>10</v>
      </c>
      <c r="B13" s="8" t="s">
        <v>54</v>
      </c>
      <c r="C13" s="9" t="s">
        <v>30</v>
      </c>
      <c r="D13" s="7">
        <v>177</v>
      </c>
      <c r="E13" s="47"/>
      <c r="F13" s="46">
        <f t="shared" ref="F13:F38" si="0">ROUND((D13*E13),2)</f>
        <v>0</v>
      </c>
    </row>
    <row r="14" spans="1:6" x14ac:dyDescent="0.2">
      <c r="A14" s="28" t="s">
        <v>12</v>
      </c>
      <c r="B14" s="8" t="s">
        <v>55</v>
      </c>
      <c r="C14" s="9" t="s">
        <v>30</v>
      </c>
      <c r="D14" s="7">
        <v>84</v>
      </c>
      <c r="E14" s="47"/>
      <c r="F14" s="46">
        <f t="shared" si="0"/>
        <v>0</v>
      </c>
    </row>
    <row r="15" spans="1:6" x14ac:dyDescent="0.2">
      <c r="A15" s="28" t="s">
        <v>13</v>
      </c>
      <c r="B15" s="8" t="s">
        <v>56</v>
      </c>
      <c r="C15" s="9" t="s">
        <v>30</v>
      </c>
      <c r="D15" s="7">
        <v>177</v>
      </c>
      <c r="E15" s="47"/>
      <c r="F15" s="46">
        <f t="shared" si="0"/>
        <v>0</v>
      </c>
    </row>
    <row r="16" spans="1:6" x14ac:dyDescent="0.2">
      <c r="A16" s="28" t="s">
        <v>14</v>
      </c>
      <c r="B16" s="8" t="s">
        <v>57</v>
      </c>
      <c r="C16" s="9" t="s">
        <v>30</v>
      </c>
      <c r="D16" s="7">
        <v>84</v>
      </c>
      <c r="E16" s="47"/>
      <c r="F16" s="46">
        <f t="shared" si="0"/>
        <v>0</v>
      </c>
    </row>
    <row r="17" spans="1:6" x14ac:dyDescent="0.2">
      <c r="A17" s="28" t="s">
        <v>15</v>
      </c>
      <c r="B17" s="8" t="s">
        <v>58</v>
      </c>
      <c r="C17" s="9" t="s">
        <v>28</v>
      </c>
      <c r="D17" s="7">
        <v>4.5999999999999996</v>
      </c>
      <c r="E17" s="47"/>
      <c r="F17" s="46">
        <f t="shared" si="0"/>
        <v>0</v>
      </c>
    </row>
    <row r="18" spans="1:6" x14ac:dyDescent="0.2">
      <c r="A18" s="28" t="s">
        <v>16</v>
      </c>
      <c r="B18" s="8" t="s">
        <v>59</v>
      </c>
      <c r="C18" s="9" t="s">
        <v>28</v>
      </c>
      <c r="D18" s="7">
        <v>13</v>
      </c>
      <c r="E18" s="47"/>
      <c r="F18" s="46">
        <f t="shared" si="0"/>
        <v>0</v>
      </c>
    </row>
    <row r="19" spans="1:6" ht="28.5" x14ac:dyDescent="0.2">
      <c r="A19" s="28" t="s">
        <v>17</v>
      </c>
      <c r="B19" s="45" t="s">
        <v>60</v>
      </c>
      <c r="C19" s="9" t="s">
        <v>25</v>
      </c>
      <c r="D19" s="7">
        <v>352</v>
      </c>
      <c r="E19" s="47"/>
      <c r="F19" s="46">
        <f t="shared" si="0"/>
        <v>0</v>
      </c>
    </row>
    <row r="20" spans="1:6" ht="28.5" x14ac:dyDescent="0.2">
      <c r="A20" s="28" t="s">
        <v>18</v>
      </c>
      <c r="B20" s="45" t="s">
        <v>61</v>
      </c>
      <c r="C20" s="9" t="s">
        <v>28</v>
      </c>
      <c r="D20" s="7">
        <v>8</v>
      </c>
      <c r="E20" s="47"/>
      <c r="F20" s="46">
        <f t="shared" si="0"/>
        <v>0</v>
      </c>
    </row>
    <row r="21" spans="1:6" x14ac:dyDescent="0.2">
      <c r="A21" s="28" t="s">
        <v>19</v>
      </c>
      <c r="B21" s="8" t="s">
        <v>62</v>
      </c>
      <c r="C21" s="9" t="s">
        <v>28</v>
      </c>
      <c r="D21" s="7">
        <v>100</v>
      </c>
      <c r="E21" s="47"/>
      <c r="F21" s="46">
        <f t="shared" si="0"/>
        <v>0</v>
      </c>
    </row>
    <row r="22" spans="1:6" x14ac:dyDescent="0.2">
      <c r="A22" s="28" t="s">
        <v>20</v>
      </c>
      <c r="B22" s="8" t="s">
        <v>63</v>
      </c>
      <c r="C22" s="9" t="s">
        <v>28</v>
      </c>
      <c r="D22" s="7">
        <v>10</v>
      </c>
      <c r="E22" s="47"/>
      <c r="F22" s="46">
        <f t="shared" si="0"/>
        <v>0</v>
      </c>
    </row>
    <row r="23" spans="1:6" s="35" customFormat="1" x14ac:dyDescent="0.2">
      <c r="A23" s="28" t="s">
        <v>21</v>
      </c>
      <c r="B23" s="40" t="s">
        <v>64</v>
      </c>
      <c r="C23" s="39" t="s">
        <v>28</v>
      </c>
      <c r="D23" s="37">
        <v>10</v>
      </c>
      <c r="E23" s="49"/>
      <c r="F23" s="46">
        <f t="shared" si="0"/>
        <v>0</v>
      </c>
    </row>
    <row r="24" spans="1:6" x14ac:dyDescent="0.2">
      <c r="A24" s="28" t="s">
        <v>22</v>
      </c>
      <c r="B24" s="8" t="s">
        <v>65</v>
      </c>
      <c r="C24" s="9" t="s">
        <v>28</v>
      </c>
      <c r="D24" s="7">
        <v>50</v>
      </c>
      <c r="E24" s="47"/>
      <c r="F24" s="46">
        <f t="shared" si="0"/>
        <v>0</v>
      </c>
    </row>
    <row r="25" spans="1:6" ht="14.25" customHeight="1" x14ac:dyDescent="0.2">
      <c r="A25" s="28" t="s">
        <v>23</v>
      </c>
      <c r="B25" s="8" t="s">
        <v>66</v>
      </c>
      <c r="C25" s="9" t="s">
        <v>25</v>
      </c>
      <c r="D25" s="7">
        <v>239</v>
      </c>
      <c r="E25" s="47"/>
      <c r="F25" s="46">
        <f t="shared" si="0"/>
        <v>0</v>
      </c>
    </row>
    <row r="26" spans="1:6" x14ac:dyDescent="0.2">
      <c r="A26" s="28" t="s">
        <v>24</v>
      </c>
      <c r="B26" s="8" t="s">
        <v>67</v>
      </c>
      <c r="C26" s="9" t="s">
        <v>25</v>
      </c>
      <c r="D26" s="7">
        <v>139</v>
      </c>
      <c r="E26" s="47"/>
      <c r="F26" s="46">
        <f t="shared" si="0"/>
        <v>0</v>
      </c>
    </row>
    <row r="27" spans="1:6" x14ac:dyDescent="0.2">
      <c r="A27" s="41" t="s">
        <v>26</v>
      </c>
      <c r="B27" s="42" t="s">
        <v>68</v>
      </c>
      <c r="C27" s="43"/>
      <c r="D27" s="27"/>
      <c r="E27" s="50"/>
      <c r="F27" s="48"/>
    </row>
    <row r="28" spans="1:6" x14ac:dyDescent="0.2">
      <c r="A28" s="28" t="s">
        <v>69</v>
      </c>
      <c r="B28" s="8" t="s">
        <v>70</v>
      </c>
      <c r="C28" s="9" t="s">
        <v>71</v>
      </c>
      <c r="D28" s="7">
        <v>1</v>
      </c>
      <c r="E28" s="47"/>
      <c r="F28" s="46">
        <f t="shared" si="0"/>
        <v>0</v>
      </c>
    </row>
    <row r="29" spans="1:6" x14ac:dyDescent="0.2">
      <c r="A29" s="28" t="s">
        <v>72</v>
      </c>
      <c r="B29" s="8" t="s">
        <v>73</v>
      </c>
      <c r="C29" s="9" t="s">
        <v>71</v>
      </c>
      <c r="D29" s="7">
        <v>1</v>
      </c>
      <c r="E29" s="47"/>
      <c r="F29" s="46">
        <f t="shared" si="0"/>
        <v>0</v>
      </c>
    </row>
    <row r="30" spans="1:6" x14ac:dyDescent="0.2">
      <c r="A30" s="28" t="s">
        <v>74</v>
      </c>
      <c r="B30" s="8" t="s">
        <v>75</v>
      </c>
      <c r="C30" s="9" t="s">
        <v>11</v>
      </c>
      <c r="D30" s="7">
        <v>1</v>
      </c>
      <c r="E30" s="47"/>
      <c r="F30" s="46">
        <f t="shared" si="0"/>
        <v>0</v>
      </c>
    </row>
    <row r="31" spans="1:6" x14ac:dyDescent="0.2">
      <c r="A31" s="28" t="s">
        <v>76</v>
      </c>
      <c r="B31" s="8" t="s">
        <v>77</v>
      </c>
      <c r="C31" s="9" t="s">
        <v>11</v>
      </c>
      <c r="D31" s="7">
        <v>1</v>
      </c>
      <c r="E31" s="47"/>
      <c r="F31" s="46">
        <f t="shared" si="0"/>
        <v>0</v>
      </c>
    </row>
    <row r="32" spans="1:6" x14ac:dyDescent="0.2">
      <c r="A32" s="28" t="s">
        <v>78</v>
      </c>
      <c r="B32" s="8" t="s">
        <v>79</v>
      </c>
      <c r="C32" s="9" t="s">
        <v>11</v>
      </c>
      <c r="D32" s="7">
        <v>1</v>
      </c>
      <c r="E32" s="47"/>
      <c r="F32" s="46">
        <f t="shared" si="0"/>
        <v>0</v>
      </c>
    </row>
    <row r="33" spans="1:6" x14ac:dyDescent="0.2">
      <c r="A33" s="28" t="s">
        <v>80</v>
      </c>
      <c r="B33" s="8" t="s">
        <v>81</v>
      </c>
      <c r="C33" s="9" t="s">
        <v>28</v>
      </c>
      <c r="D33" s="7">
        <v>1.1000000000000001</v>
      </c>
      <c r="E33" s="47"/>
      <c r="F33" s="46">
        <f t="shared" si="0"/>
        <v>0</v>
      </c>
    </row>
    <row r="34" spans="1:6" x14ac:dyDescent="0.2">
      <c r="A34" s="28" t="s">
        <v>82</v>
      </c>
      <c r="B34" s="8" t="s">
        <v>83</v>
      </c>
      <c r="C34" s="9" t="s">
        <v>28</v>
      </c>
      <c r="D34" s="7">
        <v>1</v>
      </c>
      <c r="E34" s="47"/>
      <c r="F34" s="46">
        <f t="shared" si="0"/>
        <v>0</v>
      </c>
    </row>
    <row r="35" spans="1:6" ht="28.5" x14ac:dyDescent="0.2">
      <c r="A35" s="41" t="s">
        <v>27</v>
      </c>
      <c r="B35" s="42" t="s">
        <v>84</v>
      </c>
      <c r="C35" s="43"/>
      <c r="D35" s="27"/>
      <c r="E35" s="50"/>
      <c r="F35" s="48"/>
    </row>
    <row r="36" spans="1:6" x14ac:dyDescent="0.2">
      <c r="A36" s="28" t="s">
        <v>85</v>
      </c>
      <c r="B36" s="8" t="s">
        <v>86</v>
      </c>
      <c r="C36" s="9" t="s">
        <v>28</v>
      </c>
      <c r="D36" s="7">
        <v>0.48</v>
      </c>
      <c r="E36" s="47"/>
      <c r="F36" s="46">
        <f t="shared" si="0"/>
        <v>0</v>
      </c>
    </row>
    <row r="37" spans="1:6" x14ac:dyDescent="0.2">
      <c r="A37" s="28" t="s">
        <v>87</v>
      </c>
      <c r="B37" s="8" t="s">
        <v>88</v>
      </c>
      <c r="C37" s="9" t="s">
        <v>28</v>
      </c>
      <c r="D37" s="7">
        <v>15</v>
      </c>
      <c r="E37" s="47"/>
      <c r="F37" s="46">
        <f t="shared" si="0"/>
        <v>0</v>
      </c>
    </row>
    <row r="38" spans="1:6" x14ac:dyDescent="0.2">
      <c r="A38" s="28" t="s">
        <v>89</v>
      </c>
      <c r="B38" s="8" t="s">
        <v>90</v>
      </c>
      <c r="C38" s="9" t="s">
        <v>28</v>
      </c>
      <c r="D38" s="7">
        <v>15</v>
      </c>
      <c r="E38" s="47"/>
      <c r="F38" s="46">
        <f t="shared" si="0"/>
        <v>0</v>
      </c>
    </row>
    <row r="39" spans="1:6" x14ac:dyDescent="0.2">
      <c r="A39" s="63" t="s">
        <v>91</v>
      </c>
      <c r="B39" s="74"/>
      <c r="C39" s="58"/>
      <c r="D39" s="58"/>
      <c r="E39" s="59"/>
      <c r="F39" s="26">
        <f>ROUND((SUM(F13:F38)),2)</f>
        <v>0</v>
      </c>
    </row>
    <row r="40" spans="1:6" ht="30" x14ac:dyDescent="0.25">
      <c r="A40" s="32">
        <v>2</v>
      </c>
      <c r="B40" s="11" t="s">
        <v>92</v>
      </c>
      <c r="C40" s="12"/>
      <c r="D40" s="13"/>
      <c r="E40" s="33"/>
      <c r="F40" s="25"/>
    </row>
    <row r="41" spans="1:6" x14ac:dyDescent="0.2">
      <c r="A41" s="28" t="s">
        <v>29</v>
      </c>
      <c r="B41" s="8" t="s">
        <v>54</v>
      </c>
      <c r="C41" s="9" t="s">
        <v>30</v>
      </c>
      <c r="D41" s="7">
        <v>40.5</v>
      </c>
      <c r="E41" s="47"/>
      <c r="F41" s="46">
        <f t="shared" ref="F41:F69" si="1">ROUND((D41*E41),2)</f>
        <v>0</v>
      </c>
    </row>
    <row r="42" spans="1:6" x14ac:dyDescent="0.2">
      <c r="A42" s="28" t="s">
        <v>31</v>
      </c>
      <c r="B42" s="8" t="s">
        <v>55</v>
      </c>
      <c r="C42" s="9" t="s">
        <v>30</v>
      </c>
      <c r="D42" s="7">
        <v>79.5</v>
      </c>
      <c r="E42" s="47"/>
      <c r="F42" s="46">
        <f t="shared" si="1"/>
        <v>0</v>
      </c>
    </row>
    <row r="43" spans="1:6" x14ac:dyDescent="0.2">
      <c r="A43" s="28" t="s">
        <v>32</v>
      </c>
      <c r="B43" s="8" t="s">
        <v>93</v>
      </c>
      <c r="C43" s="9" t="s">
        <v>30</v>
      </c>
      <c r="D43" s="7">
        <v>66</v>
      </c>
      <c r="E43" s="47"/>
      <c r="F43" s="46">
        <f t="shared" si="1"/>
        <v>0</v>
      </c>
    </row>
    <row r="44" spans="1:6" x14ac:dyDescent="0.2">
      <c r="A44" s="28" t="s">
        <v>33</v>
      </c>
      <c r="B44" s="8" t="s">
        <v>56</v>
      </c>
      <c r="C44" s="9" t="s">
        <v>30</v>
      </c>
      <c r="D44" s="7">
        <v>40.5</v>
      </c>
      <c r="E44" s="47"/>
      <c r="F44" s="46">
        <f t="shared" si="1"/>
        <v>0</v>
      </c>
    </row>
    <row r="45" spans="1:6" x14ac:dyDescent="0.2">
      <c r="A45" s="28" t="s">
        <v>34</v>
      </c>
      <c r="B45" s="8" t="s">
        <v>57</v>
      </c>
      <c r="C45" s="9" t="s">
        <v>30</v>
      </c>
      <c r="D45" s="7">
        <v>79.5</v>
      </c>
      <c r="E45" s="47"/>
      <c r="F45" s="46">
        <f t="shared" si="1"/>
        <v>0</v>
      </c>
    </row>
    <row r="46" spans="1:6" x14ac:dyDescent="0.2">
      <c r="A46" s="28" t="s">
        <v>35</v>
      </c>
      <c r="B46" s="8" t="s">
        <v>94</v>
      </c>
      <c r="C46" s="9" t="s">
        <v>30</v>
      </c>
      <c r="D46" s="7">
        <v>66</v>
      </c>
      <c r="E46" s="47"/>
      <c r="F46" s="46">
        <f t="shared" si="1"/>
        <v>0</v>
      </c>
    </row>
    <row r="47" spans="1:6" x14ac:dyDescent="0.2">
      <c r="A47" s="28" t="s">
        <v>36</v>
      </c>
      <c r="B47" s="8" t="s">
        <v>58</v>
      </c>
      <c r="C47" s="9" t="s">
        <v>28</v>
      </c>
      <c r="D47" s="7">
        <v>4.5</v>
      </c>
      <c r="E47" s="47"/>
      <c r="F47" s="46">
        <f t="shared" si="1"/>
        <v>0</v>
      </c>
    </row>
    <row r="48" spans="1:6" x14ac:dyDescent="0.2">
      <c r="A48" s="28" t="s">
        <v>37</v>
      </c>
      <c r="B48" s="8" t="s">
        <v>59</v>
      </c>
      <c r="C48" s="9" t="s">
        <v>28</v>
      </c>
      <c r="D48" s="7">
        <v>13</v>
      </c>
      <c r="E48" s="47"/>
      <c r="F48" s="46">
        <f t="shared" si="1"/>
        <v>0</v>
      </c>
    </row>
    <row r="49" spans="1:6" ht="28.5" x14ac:dyDescent="0.2">
      <c r="A49" s="28" t="s">
        <v>38</v>
      </c>
      <c r="B49" s="8" t="s">
        <v>60</v>
      </c>
      <c r="C49" s="9" t="s">
        <v>25</v>
      </c>
      <c r="D49" s="7">
        <v>333</v>
      </c>
      <c r="E49" s="47"/>
      <c r="F49" s="46">
        <f t="shared" si="1"/>
        <v>0</v>
      </c>
    </row>
    <row r="50" spans="1:6" ht="28.5" x14ac:dyDescent="0.2">
      <c r="A50" s="28" t="s">
        <v>39</v>
      </c>
      <c r="B50" s="8" t="s">
        <v>61</v>
      </c>
      <c r="C50" s="9" t="s">
        <v>28</v>
      </c>
      <c r="D50" s="7">
        <v>8</v>
      </c>
      <c r="E50" s="47"/>
      <c r="F50" s="46">
        <f t="shared" si="1"/>
        <v>0</v>
      </c>
    </row>
    <row r="51" spans="1:6" ht="12.75" customHeight="1" x14ac:dyDescent="0.2">
      <c r="A51" s="28" t="s">
        <v>95</v>
      </c>
      <c r="B51" s="8" t="s">
        <v>62</v>
      </c>
      <c r="C51" s="9" t="s">
        <v>28</v>
      </c>
      <c r="D51" s="7">
        <v>135</v>
      </c>
      <c r="E51" s="47"/>
      <c r="F51" s="46">
        <f t="shared" si="1"/>
        <v>0</v>
      </c>
    </row>
    <row r="52" spans="1:6" ht="13.5" customHeight="1" x14ac:dyDescent="0.2">
      <c r="A52" s="28" t="s">
        <v>96</v>
      </c>
      <c r="B52" s="8" t="s">
        <v>97</v>
      </c>
      <c r="C52" s="9" t="s">
        <v>28</v>
      </c>
      <c r="D52" s="7">
        <v>14</v>
      </c>
      <c r="E52" s="47"/>
      <c r="F52" s="46">
        <f t="shared" si="1"/>
        <v>0</v>
      </c>
    </row>
    <row r="53" spans="1:6" ht="30.6" customHeight="1" x14ac:dyDescent="0.2">
      <c r="A53" s="28" t="s">
        <v>98</v>
      </c>
      <c r="B53" s="8" t="s">
        <v>99</v>
      </c>
      <c r="C53" s="9" t="s">
        <v>28</v>
      </c>
      <c r="D53" s="7">
        <v>14</v>
      </c>
      <c r="E53" s="47"/>
      <c r="F53" s="46">
        <f t="shared" si="1"/>
        <v>0</v>
      </c>
    </row>
    <row r="54" spans="1:6" x14ac:dyDescent="0.2">
      <c r="A54" s="28" t="s">
        <v>100</v>
      </c>
      <c r="B54" s="8" t="s">
        <v>65</v>
      </c>
      <c r="C54" s="9" t="s">
        <v>28</v>
      </c>
      <c r="D54" s="7">
        <v>67</v>
      </c>
      <c r="E54" s="47"/>
      <c r="F54" s="46">
        <f t="shared" si="1"/>
        <v>0</v>
      </c>
    </row>
    <row r="55" spans="1:6" x14ac:dyDescent="0.2">
      <c r="A55" s="28" t="s">
        <v>101</v>
      </c>
      <c r="B55" s="8" t="s">
        <v>66</v>
      </c>
      <c r="C55" s="9" t="s">
        <v>25</v>
      </c>
      <c r="D55" s="7">
        <v>55</v>
      </c>
      <c r="E55" s="47"/>
      <c r="F55" s="46">
        <f t="shared" si="1"/>
        <v>0</v>
      </c>
    </row>
    <row r="56" spans="1:6" ht="12.75" customHeight="1" x14ac:dyDescent="0.2">
      <c r="A56" s="28" t="s">
        <v>102</v>
      </c>
      <c r="B56" s="8" t="s">
        <v>67</v>
      </c>
      <c r="C56" s="9" t="s">
        <v>25</v>
      </c>
      <c r="D56" s="7">
        <v>132</v>
      </c>
      <c r="E56" s="47"/>
      <c r="F56" s="46">
        <f t="shared" si="1"/>
        <v>0</v>
      </c>
    </row>
    <row r="57" spans="1:6" x14ac:dyDescent="0.2">
      <c r="A57" s="28" t="s">
        <v>103</v>
      </c>
      <c r="B57" s="8" t="s">
        <v>104</v>
      </c>
      <c r="C57" s="9" t="s">
        <v>25</v>
      </c>
      <c r="D57" s="7">
        <v>165</v>
      </c>
      <c r="E57" s="47"/>
      <c r="F57" s="46">
        <f t="shared" si="1"/>
        <v>0</v>
      </c>
    </row>
    <row r="58" spans="1:6" x14ac:dyDescent="0.2">
      <c r="A58" s="41" t="s">
        <v>105</v>
      </c>
      <c r="B58" s="44" t="s">
        <v>68</v>
      </c>
      <c r="C58" s="43"/>
      <c r="D58" s="27"/>
      <c r="E58" s="50"/>
      <c r="F58" s="48"/>
    </row>
    <row r="59" spans="1:6" x14ac:dyDescent="0.2">
      <c r="A59" s="28" t="s">
        <v>106</v>
      </c>
      <c r="B59" s="8" t="s">
        <v>70</v>
      </c>
      <c r="C59" s="9" t="s">
        <v>71</v>
      </c>
      <c r="D59" s="7">
        <v>1</v>
      </c>
      <c r="E59" s="47"/>
      <c r="F59" s="46">
        <f t="shared" si="1"/>
        <v>0</v>
      </c>
    </row>
    <row r="60" spans="1:6" s="35" customFormat="1" x14ac:dyDescent="0.2">
      <c r="A60" s="38" t="s">
        <v>107</v>
      </c>
      <c r="B60" s="40" t="s">
        <v>73</v>
      </c>
      <c r="C60" s="39" t="s">
        <v>71</v>
      </c>
      <c r="D60" s="37">
        <v>1</v>
      </c>
      <c r="E60" s="49"/>
      <c r="F60" s="46">
        <f t="shared" si="1"/>
        <v>0</v>
      </c>
    </row>
    <row r="61" spans="1:6" x14ac:dyDescent="0.2">
      <c r="A61" s="28" t="s">
        <v>108</v>
      </c>
      <c r="B61" s="8" t="s">
        <v>109</v>
      </c>
      <c r="C61" s="9" t="s">
        <v>11</v>
      </c>
      <c r="D61" s="7">
        <v>1</v>
      </c>
      <c r="E61" s="47"/>
      <c r="F61" s="46">
        <f t="shared" si="1"/>
        <v>0</v>
      </c>
    </row>
    <row r="62" spans="1:6" ht="12.75" customHeight="1" x14ac:dyDescent="0.2">
      <c r="A62" s="28" t="s">
        <v>110</v>
      </c>
      <c r="B62" s="8" t="s">
        <v>77</v>
      </c>
      <c r="C62" s="9" t="s">
        <v>11</v>
      </c>
      <c r="D62" s="7">
        <v>1</v>
      </c>
      <c r="E62" s="47"/>
      <c r="F62" s="46">
        <f t="shared" si="1"/>
        <v>0</v>
      </c>
    </row>
    <row r="63" spans="1:6" x14ac:dyDescent="0.2">
      <c r="A63" s="28" t="s">
        <v>111</v>
      </c>
      <c r="B63" s="8" t="s">
        <v>112</v>
      </c>
      <c r="C63" s="9" t="s">
        <v>11</v>
      </c>
      <c r="D63" s="7">
        <v>1</v>
      </c>
      <c r="E63" s="47"/>
      <c r="F63" s="46">
        <f t="shared" si="1"/>
        <v>0</v>
      </c>
    </row>
    <row r="64" spans="1:6" x14ac:dyDescent="0.2">
      <c r="A64" s="38" t="s">
        <v>113</v>
      </c>
      <c r="B64" s="8" t="s">
        <v>81</v>
      </c>
      <c r="C64" s="9" t="s">
        <v>28</v>
      </c>
      <c r="D64" s="7">
        <v>1.3</v>
      </c>
      <c r="E64" s="47"/>
      <c r="F64" s="46">
        <f t="shared" si="1"/>
        <v>0</v>
      </c>
    </row>
    <row r="65" spans="1:6" x14ac:dyDescent="0.2">
      <c r="A65" s="28" t="s">
        <v>114</v>
      </c>
      <c r="B65" s="8" t="s">
        <v>83</v>
      </c>
      <c r="C65" s="9" t="s">
        <v>28</v>
      </c>
      <c r="D65" s="7">
        <v>1.2</v>
      </c>
      <c r="E65" s="47"/>
      <c r="F65" s="46">
        <f t="shared" si="1"/>
        <v>0</v>
      </c>
    </row>
    <row r="66" spans="1:6" ht="28.5" customHeight="1" x14ac:dyDescent="0.2">
      <c r="A66" s="41" t="s">
        <v>115</v>
      </c>
      <c r="B66" s="42" t="s">
        <v>116</v>
      </c>
      <c r="C66" s="43"/>
      <c r="D66" s="27"/>
      <c r="E66" s="50"/>
      <c r="F66" s="48"/>
    </row>
    <row r="67" spans="1:6" x14ac:dyDescent="0.2">
      <c r="A67" s="28" t="s">
        <v>117</v>
      </c>
      <c r="B67" s="8" t="s">
        <v>86</v>
      </c>
      <c r="C67" s="9" t="s">
        <v>28</v>
      </c>
      <c r="D67" s="7">
        <v>0.6</v>
      </c>
      <c r="E67" s="47"/>
      <c r="F67" s="46">
        <f t="shared" si="1"/>
        <v>0</v>
      </c>
    </row>
    <row r="68" spans="1:6" x14ac:dyDescent="0.2">
      <c r="A68" s="28" t="s">
        <v>118</v>
      </c>
      <c r="B68" s="8" t="s">
        <v>88</v>
      </c>
      <c r="C68" s="9" t="s">
        <v>28</v>
      </c>
      <c r="D68" s="7">
        <v>18</v>
      </c>
      <c r="E68" s="47"/>
      <c r="F68" s="46">
        <f t="shared" si="1"/>
        <v>0</v>
      </c>
    </row>
    <row r="69" spans="1:6" s="35" customFormat="1" x14ac:dyDescent="0.2">
      <c r="A69" s="28" t="s">
        <v>119</v>
      </c>
      <c r="B69" s="8" t="s">
        <v>90</v>
      </c>
      <c r="C69" s="9" t="s">
        <v>28</v>
      </c>
      <c r="D69" s="7">
        <v>17</v>
      </c>
      <c r="E69" s="47"/>
      <c r="F69" s="46">
        <f t="shared" si="1"/>
        <v>0</v>
      </c>
    </row>
    <row r="70" spans="1:6" x14ac:dyDescent="0.2">
      <c r="A70" s="60" t="s">
        <v>120</v>
      </c>
      <c r="B70" s="61"/>
      <c r="C70" s="61"/>
      <c r="D70" s="61"/>
      <c r="E70" s="62"/>
      <c r="F70" s="26">
        <f>ROUND((SUM(F41:F69)),2)</f>
        <v>0</v>
      </c>
    </row>
    <row r="71" spans="1:6" ht="14.25" customHeight="1" x14ac:dyDescent="0.25">
      <c r="A71" s="32">
        <v>3</v>
      </c>
      <c r="B71" s="11" t="s">
        <v>121</v>
      </c>
      <c r="C71" s="12"/>
      <c r="D71" s="13"/>
      <c r="E71" s="50"/>
      <c r="F71" s="51"/>
    </row>
    <row r="72" spans="1:6" x14ac:dyDescent="0.2">
      <c r="A72" s="28" t="s">
        <v>40</v>
      </c>
      <c r="B72" s="8" t="s">
        <v>122</v>
      </c>
      <c r="C72" s="9" t="s">
        <v>30</v>
      </c>
      <c r="D72" s="7">
        <v>465</v>
      </c>
      <c r="E72" s="47"/>
      <c r="F72" s="46">
        <f t="shared" ref="F72:F73" si="2">ROUND((D72*E72),2)</f>
        <v>0</v>
      </c>
    </row>
    <row r="73" spans="1:6" x14ac:dyDescent="0.2">
      <c r="A73" s="28" t="s">
        <v>41</v>
      </c>
      <c r="B73" s="8" t="s">
        <v>50</v>
      </c>
      <c r="C73" s="9" t="s">
        <v>51</v>
      </c>
      <c r="D73" s="7">
        <v>61</v>
      </c>
      <c r="E73" s="47"/>
      <c r="F73" s="46">
        <f t="shared" si="2"/>
        <v>0</v>
      </c>
    </row>
    <row r="74" spans="1:6" x14ac:dyDescent="0.2">
      <c r="A74" s="60" t="s">
        <v>123</v>
      </c>
      <c r="B74" s="61"/>
      <c r="C74" s="61"/>
      <c r="D74" s="61"/>
      <c r="E74" s="62"/>
      <c r="F74" s="26">
        <f>ROUND((SUM(F72:F73)),2)</f>
        <v>0</v>
      </c>
    </row>
    <row r="75" spans="1:6" ht="15" x14ac:dyDescent="0.25">
      <c r="A75" s="32">
        <v>4</v>
      </c>
      <c r="B75" s="11" t="s">
        <v>124</v>
      </c>
      <c r="C75" s="12"/>
      <c r="D75" s="13"/>
      <c r="E75" s="33"/>
      <c r="F75" s="25"/>
    </row>
    <row r="76" spans="1:6" ht="28.5" x14ac:dyDescent="0.2">
      <c r="A76" s="28" t="s">
        <v>42</v>
      </c>
      <c r="B76" s="8" t="s">
        <v>125</v>
      </c>
      <c r="C76" s="9" t="s">
        <v>30</v>
      </c>
      <c r="D76" s="7">
        <v>61</v>
      </c>
      <c r="E76" s="47"/>
      <c r="F76" s="46">
        <f t="shared" ref="F76:F91" si="3">ROUND((D76*E76),2)</f>
        <v>0</v>
      </c>
    </row>
    <row r="77" spans="1:6" x14ac:dyDescent="0.2">
      <c r="A77" s="28" t="s">
        <v>43</v>
      </c>
      <c r="B77" s="8" t="s">
        <v>126</v>
      </c>
      <c r="C77" s="9" t="s">
        <v>30</v>
      </c>
      <c r="D77" s="7">
        <v>61</v>
      </c>
      <c r="E77" s="47"/>
      <c r="F77" s="46">
        <f t="shared" si="3"/>
        <v>0</v>
      </c>
    </row>
    <row r="78" spans="1:6" ht="28.5" x14ac:dyDescent="0.2">
      <c r="A78" s="28" t="s">
        <v>44</v>
      </c>
      <c r="B78" s="45" t="s">
        <v>127</v>
      </c>
      <c r="C78" s="9" t="s">
        <v>28</v>
      </c>
      <c r="D78" s="7">
        <v>16</v>
      </c>
      <c r="E78" s="47"/>
      <c r="F78" s="46">
        <f t="shared" si="3"/>
        <v>0</v>
      </c>
    </row>
    <row r="79" spans="1:6" x14ac:dyDescent="0.2">
      <c r="A79" s="28" t="s">
        <v>45</v>
      </c>
      <c r="B79" s="8" t="s">
        <v>128</v>
      </c>
      <c r="C79" s="9" t="s">
        <v>28</v>
      </c>
      <c r="D79" s="7">
        <v>16</v>
      </c>
      <c r="E79" s="47"/>
      <c r="F79" s="46">
        <f t="shared" si="3"/>
        <v>0</v>
      </c>
    </row>
    <row r="80" spans="1:6" x14ac:dyDescent="0.2">
      <c r="A80" s="41" t="s">
        <v>46</v>
      </c>
      <c r="B80" s="42" t="s">
        <v>68</v>
      </c>
      <c r="C80" s="43"/>
      <c r="D80" s="27"/>
      <c r="E80" s="50"/>
      <c r="F80" s="48"/>
    </row>
    <row r="81" spans="1:6" x14ac:dyDescent="0.2">
      <c r="A81" s="28" t="s">
        <v>129</v>
      </c>
      <c r="B81" s="8" t="s">
        <v>70</v>
      </c>
      <c r="C81" s="9" t="s">
        <v>71</v>
      </c>
      <c r="D81" s="7">
        <v>2</v>
      </c>
      <c r="E81" s="47"/>
      <c r="F81" s="46">
        <f t="shared" si="3"/>
        <v>0</v>
      </c>
    </row>
    <row r="82" spans="1:6" x14ac:dyDescent="0.2">
      <c r="A82" s="28" t="s">
        <v>130</v>
      </c>
      <c r="B82" s="8" t="s">
        <v>73</v>
      </c>
      <c r="C82" s="9" t="s">
        <v>71</v>
      </c>
      <c r="D82" s="7">
        <v>2</v>
      </c>
      <c r="E82" s="47"/>
      <c r="F82" s="46">
        <f t="shared" si="3"/>
        <v>0</v>
      </c>
    </row>
    <row r="83" spans="1:6" x14ac:dyDescent="0.2">
      <c r="A83" s="28" t="s">
        <v>131</v>
      </c>
      <c r="B83" s="8" t="s">
        <v>109</v>
      </c>
      <c r="C83" s="9" t="s">
        <v>11</v>
      </c>
      <c r="D83" s="7">
        <v>2</v>
      </c>
      <c r="E83" s="47"/>
      <c r="F83" s="46">
        <f t="shared" si="3"/>
        <v>0</v>
      </c>
    </row>
    <row r="84" spans="1:6" x14ac:dyDescent="0.2">
      <c r="A84" s="28" t="s">
        <v>132</v>
      </c>
      <c r="B84" s="8" t="s">
        <v>77</v>
      </c>
      <c r="C84" s="9" t="s">
        <v>11</v>
      </c>
      <c r="D84" s="7">
        <v>2</v>
      </c>
      <c r="E84" s="47"/>
      <c r="F84" s="46">
        <f t="shared" si="3"/>
        <v>0</v>
      </c>
    </row>
    <row r="85" spans="1:6" x14ac:dyDescent="0.2">
      <c r="A85" s="28" t="s">
        <v>133</v>
      </c>
      <c r="B85" s="8" t="s">
        <v>79</v>
      </c>
      <c r="C85" s="9" t="s">
        <v>11</v>
      </c>
      <c r="D85" s="7">
        <v>2</v>
      </c>
      <c r="E85" s="47"/>
      <c r="F85" s="46">
        <f t="shared" si="3"/>
        <v>0</v>
      </c>
    </row>
    <row r="86" spans="1:6" ht="12.75" customHeight="1" x14ac:dyDescent="0.2">
      <c r="A86" s="28" t="s">
        <v>134</v>
      </c>
      <c r="B86" s="8" t="s">
        <v>81</v>
      </c>
      <c r="C86" s="9" t="s">
        <v>28</v>
      </c>
      <c r="D86" s="7">
        <v>2.6</v>
      </c>
      <c r="E86" s="47"/>
      <c r="F86" s="46">
        <f t="shared" si="3"/>
        <v>0</v>
      </c>
    </row>
    <row r="87" spans="1:6" ht="13.5" customHeight="1" x14ac:dyDescent="0.2">
      <c r="A87" s="28" t="s">
        <v>135</v>
      </c>
      <c r="B87" s="8" t="s">
        <v>83</v>
      </c>
      <c r="C87" s="9" t="s">
        <v>28</v>
      </c>
      <c r="D87" s="7">
        <v>2.4</v>
      </c>
      <c r="E87" s="47"/>
      <c r="F87" s="46">
        <f t="shared" si="3"/>
        <v>0</v>
      </c>
    </row>
    <row r="88" spans="1:6" ht="26.45" customHeight="1" x14ac:dyDescent="0.2">
      <c r="A88" s="28" t="s">
        <v>47</v>
      </c>
      <c r="B88" s="45" t="s">
        <v>136</v>
      </c>
      <c r="C88" s="9" t="s">
        <v>30</v>
      </c>
      <c r="D88" s="7">
        <v>10</v>
      </c>
      <c r="E88" s="47"/>
      <c r="F88" s="46">
        <f t="shared" si="3"/>
        <v>0</v>
      </c>
    </row>
    <row r="89" spans="1:6" x14ac:dyDescent="0.2">
      <c r="A89" s="28" t="s">
        <v>48</v>
      </c>
      <c r="B89" s="8" t="s">
        <v>86</v>
      </c>
      <c r="C89" s="9" t="s">
        <v>28</v>
      </c>
      <c r="D89" s="7">
        <v>0.6</v>
      </c>
      <c r="E89" s="47"/>
      <c r="F89" s="46">
        <f t="shared" si="3"/>
        <v>0</v>
      </c>
    </row>
    <row r="90" spans="1:6" x14ac:dyDescent="0.2">
      <c r="A90" s="28" t="s">
        <v>49</v>
      </c>
      <c r="B90" s="8" t="s">
        <v>88</v>
      </c>
      <c r="C90" s="9" t="s">
        <v>28</v>
      </c>
      <c r="D90" s="7">
        <v>18</v>
      </c>
      <c r="E90" s="47"/>
      <c r="F90" s="46">
        <f t="shared" si="3"/>
        <v>0</v>
      </c>
    </row>
    <row r="91" spans="1:6" ht="12.75" customHeight="1" x14ac:dyDescent="0.2">
      <c r="A91" s="28" t="s">
        <v>137</v>
      </c>
      <c r="B91" s="8" t="s">
        <v>90</v>
      </c>
      <c r="C91" s="9" t="s">
        <v>28</v>
      </c>
      <c r="D91" s="7">
        <v>17</v>
      </c>
      <c r="E91" s="47"/>
      <c r="F91" s="46">
        <f t="shared" si="3"/>
        <v>0</v>
      </c>
    </row>
    <row r="92" spans="1:6" x14ac:dyDescent="0.2">
      <c r="A92" s="60" t="s">
        <v>138</v>
      </c>
      <c r="B92" s="61"/>
      <c r="C92" s="61"/>
      <c r="D92" s="61"/>
      <c r="E92" s="62"/>
      <c r="F92" s="26">
        <f>ROUND((SUM(F76:F91)),2)</f>
        <v>0</v>
      </c>
    </row>
    <row r="93" spans="1:6" ht="15.75" thickBot="1" x14ac:dyDescent="0.25">
      <c r="A93" s="55" t="s">
        <v>139</v>
      </c>
      <c r="B93" s="56"/>
      <c r="C93" s="56"/>
      <c r="D93" s="56"/>
      <c r="E93" s="57"/>
      <c r="F93" s="34">
        <f>ROUND((SUM(F39+F70+F74+F92)),2)</f>
        <v>0</v>
      </c>
    </row>
  </sheetData>
  <sheetProtection formatColumns="0" selectLockedCells="1"/>
  <mergeCells count="13">
    <mergeCell ref="A74:E74"/>
    <mergeCell ref="A92:E92"/>
    <mergeCell ref="A2:F2"/>
    <mergeCell ref="A93:E93"/>
    <mergeCell ref="A11:F11"/>
    <mergeCell ref="A70:E70"/>
    <mergeCell ref="A39:E39"/>
    <mergeCell ref="A5:F5"/>
    <mergeCell ref="A8:A9"/>
    <mergeCell ref="B8:B9"/>
    <mergeCell ref="C8:C9"/>
    <mergeCell ref="D8:D9"/>
    <mergeCell ref="E8:F8"/>
  </mergeCells>
  <phoneticPr fontId="6" type="noConversion"/>
  <conditionalFormatting sqref="F7">
    <cfRule type="containsText" dxfId="0" priority="1" operator="containsText" text="Rangovas įrašo įmonės pavadinimą">
      <formula>NOT(ISERROR(SEARCH("Rangovas įrašo įmonės pavadinimą",F7)))</formula>
    </cfRule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5850-73CC-4848-AE5C-A5AC35AD4388}">
  <dimension ref="A2:C14"/>
  <sheetViews>
    <sheetView workbookViewId="0">
      <selection activeCell="B23" sqref="B23"/>
    </sheetView>
  </sheetViews>
  <sheetFormatPr defaultRowHeight="15" x14ac:dyDescent="0.25"/>
  <cols>
    <col min="2" max="2" width="31" customWidth="1"/>
    <col min="3" max="3" width="16.5703125" customWidth="1"/>
  </cols>
  <sheetData>
    <row r="2" spans="1:3" s="1" customFormat="1" x14ac:dyDescent="0.25">
      <c r="A2" s="3" t="s">
        <v>3</v>
      </c>
      <c r="B2" s="3" t="s">
        <v>140</v>
      </c>
      <c r="C2" s="3" t="s">
        <v>141</v>
      </c>
    </row>
    <row r="3" spans="1:3" x14ac:dyDescent="0.25">
      <c r="A3" s="4">
        <v>1</v>
      </c>
      <c r="B3" s="5" t="s">
        <v>142</v>
      </c>
      <c r="C3" s="52" t="e">
        <f>+Sheet1!#REF!</f>
        <v>#REF!</v>
      </c>
    </row>
    <row r="4" spans="1:3" x14ac:dyDescent="0.25">
      <c r="A4" s="4">
        <v>2</v>
      </c>
      <c r="B4" s="5" t="s">
        <v>143</v>
      </c>
      <c r="C4" s="52" t="e">
        <f>+Sheet1!#REF!</f>
        <v>#REF!</v>
      </c>
    </row>
    <row r="5" spans="1:3" x14ac:dyDescent="0.25">
      <c r="A5" s="4">
        <v>3</v>
      </c>
      <c r="B5" s="5" t="s">
        <v>144</v>
      </c>
      <c r="C5" s="52">
        <f>+Sheet1!F93</f>
        <v>0</v>
      </c>
    </row>
    <row r="6" spans="1:3" x14ac:dyDescent="0.25">
      <c r="A6" s="4">
        <v>4</v>
      </c>
      <c r="B6" s="5" t="s">
        <v>145</v>
      </c>
      <c r="C6" s="52" t="e">
        <f>+Sheet1!#REF!</f>
        <v>#REF!</v>
      </c>
    </row>
    <row r="7" spans="1:3" x14ac:dyDescent="0.25">
      <c r="A7" s="4">
        <v>5</v>
      </c>
      <c r="B7" s="5" t="s">
        <v>146</v>
      </c>
      <c r="C7" s="52" t="e">
        <f>+Sheet1!#REF!</f>
        <v>#REF!</v>
      </c>
    </row>
    <row r="8" spans="1:3" x14ac:dyDescent="0.25">
      <c r="A8" s="4">
        <v>6</v>
      </c>
      <c r="B8" s="5" t="s">
        <v>147</v>
      </c>
      <c r="C8" s="52" t="e">
        <f>+Sheet1!#REF!</f>
        <v>#REF!</v>
      </c>
    </row>
    <row r="9" spans="1:3" x14ac:dyDescent="0.25">
      <c r="A9" s="4">
        <v>7</v>
      </c>
      <c r="B9" s="5" t="s">
        <v>148</v>
      </c>
      <c r="C9" s="52" t="e">
        <f>+Sheet1!#REF!</f>
        <v>#REF!</v>
      </c>
    </row>
    <row r="10" spans="1:3" x14ac:dyDescent="0.25">
      <c r="A10" s="4">
        <v>8</v>
      </c>
      <c r="B10" s="5" t="s">
        <v>149</v>
      </c>
      <c r="C10" s="52" t="e">
        <f>+Sheet1!#REF!</f>
        <v>#REF!</v>
      </c>
    </row>
    <row r="11" spans="1:3" x14ac:dyDescent="0.25">
      <c r="A11" s="4">
        <v>9</v>
      </c>
      <c r="B11" s="5" t="s">
        <v>150</v>
      </c>
      <c r="C11" s="52" t="e">
        <f>+Sheet1!#REF!</f>
        <v>#REF!</v>
      </c>
    </row>
    <row r="12" spans="1:3" x14ac:dyDescent="0.25">
      <c r="A12" s="4">
        <v>10</v>
      </c>
      <c r="B12" s="5" t="s">
        <v>151</v>
      </c>
      <c r="C12" s="52" t="e">
        <f>+Sheet1!#REF!</f>
        <v>#REF!</v>
      </c>
    </row>
    <row r="13" spans="1:3" x14ac:dyDescent="0.25">
      <c r="A13" s="36">
        <f>+Sheet1!F7</f>
        <v>0</v>
      </c>
      <c r="B13" s="36"/>
      <c r="C13" s="52" t="e">
        <f>SUM(C3:C12)</f>
        <v>#REF!</v>
      </c>
    </row>
    <row r="14" spans="1:3" x14ac:dyDescent="0.25">
      <c r="A14" s="2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kimob_x016b_das xmlns="aa4df4ad-5d2d-40cc-8892-0532580ad8da" xsi:nil="true"/>
    <Statusas xmlns="aa4df4ad-5d2d-40cc-8892-0532580ad8da">Inicijavimas</Statusas>
    <Savininkas xmlns="aa4df4ad-5d2d-40cc-8892-0532580ad8d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42590677BDB81E49A6E5799895AA61AB" ma:contentTypeVersion="20" ma:contentTypeDescription="Kurkite naują dokumentą." ma:contentTypeScope="" ma:versionID="5f7608d46b667ed89e64a10b142f3d56">
  <xsd:schema xmlns:xsd="http://www.w3.org/2001/XMLSchema" xmlns:xs="http://www.w3.org/2001/XMLSchema" xmlns:p="http://schemas.microsoft.com/office/2006/metadata/properties" xmlns:ns2="ff9a5c92-4819-423e-b5a8-42f2667acb81" xmlns:ns3="aa4df4ad-5d2d-40cc-8892-0532580ad8da" targetNamespace="http://schemas.microsoft.com/office/2006/metadata/properties" ma:root="true" ma:fieldsID="c1b41110ca7850b09a2c6747f1e6a0cd" ns2:_="" ns3:_="">
    <xsd:import namespace="ff9a5c92-4819-423e-b5a8-42f2667acb81"/>
    <xsd:import namespace="aa4df4ad-5d2d-40cc-8892-0532580ad8d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Savininkas" minOccurs="0"/>
                <xsd:element ref="ns3:Pirkimob_x016b_das" minOccurs="0"/>
                <xsd:element ref="ns3:Status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a5c92-4819-423e-b5a8-42f2667acb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df4ad-5d2d-40cc-8892-0532580ad8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avininkas" ma:index="20" nillable="true" ma:displayName="Savininkas" ma:format="Dropdown" ma:internalName="Savininkas">
      <xsd:simpleType>
        <xsd:restriction base="dms:Choice">
          <xsd:enumeration value="Aistė Kielaitė"/>
          <xsd:enumeration value="Audronė Petraitytė"/>
          <xsd:enumeration value="Brigita Skliuderytė"/>
          <xsd:enumeration value="Eglė Gudonienė"/>
          <xsd:enumeration value="Eglė Skučienė"/>
          <xsd:enumeration value="Eglė Čekanauskienė"/>
          <xsd:enumeration value="Jolita Dumčienė"/>
          <xsd:enumeration value="Jūratė Prieskienė"/>
          <xsd:enumeration value="Giedrė Molienė"/>
          <xsd:enumeration value="Nika Armonė"/>
          <xsd:enumeration value="Mantas Kuzma"/>
          <xsd:enumeration value="Rimutė Sabaliauskaitė"/>
          <xsd:enumeration value="Sandra Brazauskienė"/>
          <xsd:enumeration value="Skaistė Guigaitė"/>
          <xsd:enumeration value="Viktorija Balčiūnienė"/>
          <xsd:enumeration value="Žaneta Milkevičiūtė-Petrukanec"/>
        </xsd:restriction>
      </xsd:simpleType>
    </xsd:element>
    <xsd:element name="Pirkimob_x016b_das" ma:index="21" nillable="true" ma:displayName="Pirkimo būdas" ma:format="Dropdown" ma:internalName="Pirkimob_x016b_das">
      <xsd:simpleType>
        <xsd:restriction base="dms:Choice">
          <xsd:enumeration value="ATNvarz"/>
          <xsd:enumeration value="DPS"/>
          <xsd:enumeration value="KONKR"/>
          <xsd:enumeration value="NSAP"/>
          <xsd:enumeration value="SAP"/>
          <xsd:enumeration value="SND"/>
          <xsd:enumeration value="TND"/>
          <xsd:enumeration value="SAK"/>
          <xsd:enumeration value="TAK"/>
          <xsd:enumeration value="SSD"/>
          <xsd:enumeration value="TSD"/>
        </xsd:restriction>
      </xsd:simpleType>
    </xsd:element>
    <xsd:element name="Statusas" ma:index="22" nillable="true" ma:displayName="Statusas" ma:default="Inicijavimas" ma:format="RadioButtons" ma:internalName="Statusas">
      <xsd:simpleType>
        <xsd:restriction base="dms:Choice">
          <xsd:enumeration value="Inicijavimas"/>
          <xsd:enumeration value="Dokumentų tvirtinimas Ecocost"/>
          <xsd:enumeration value="Pirkimo dokumentų tvortonimo lauukimas"/>
          <xsd:enumeration value="Paraiškų laukimas"/>
          <xsd:enumeration value="Paraiškų vertinimas"/>
          <xsd:enumeration value="Paraiškų paaiškinimas / patiklinimas"/>
          <xsd:enumeration value="Protokolo balsavimo laukimas (paraiškos tiklsin)"/>
          <xsd:enumeration value="Pirminių pasiūlymų laukimas"/>
          <xsd:enumeration value="Pirminių pasiūlymų verinimas"/>
          <xsd:enumeration value="Pirminių paaiškinimas / patiklinimas"/>
          <xsd:enumeration value="Protokolo balsavimo laukimas (pasiūl tiklsin)"/>
          <xsd:enumeration value="Galutinių pasiūlymų laukimas"/>
          <xsd:enumeration value="Galutinių pasiūlymų vertinimas"/>
          <xsd:enumeration value="Galutinių paaiškinimas / patiklinimas"/>
          <xsd:enumeration value="Laukiamas eikės patvirtinimas iš komisijos ar koordinatoriaus"/>
          <xsd:enumeration value="Pretenzij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5373F9-9A59-4A1E-BAF8-6B0A92AF0728}">
  <ds:schemaRefs>
    <ds:schemaRef ds:uri="http://schemas.microsoft.com/office/2006/metadata/properties"/>
    <ds:schemaRef ds:uri="http://schemas.microsoft.com/office/infopath/2007/PartnerControls"/>
    <ds:schemaRef ds:uri="aa4df4ad-5d2d-40cc-8892-0532580ad8da"/>
  </ds:schemaRefs>
</ds:datastoreItem>
</file>

<file path=customXml/itemProps2.xml><?xml version="1.0" encoding="utf-8"?>
<ds:datastoreItem xmlns:ds="http://schemas.openxmlformats.org/officeDocument/2006/customXml" ds:itemID="{845C88A9-6673-476F-8F5D-120EC1D115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22CF0B-5E4D-494A-8B6F-FC6F5F166D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9a5c92-4819-423e-b5a8-42f2667acb81"/>
    <ds:schemaRef ds:uri="aa4df4ad-5d2d-40cc-8892-0532580ad8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Aistė Kielaitė</dc:creator>
  <cp:keywords/>
  <dc:description/>
  <cp:lastModifiedBy>Artūras Brancevičius</cp:lastModifiedBy>
  <cp:revision/>
  <dcterms:created xsi:type="dcterms:W3CDTF">2015-06-05T18:17:20Z</dcterms:created>
  <dcterms:modified xsi:type="dcterms:W3CDTF">2021-04-21T09:06:27Z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2020-08-19T11:57:57Z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371a6d4a-c39b-4e2b-b9b7-4937c58df89a</vt:lpwstr>
  </property>
  <property fmtid="{D5CDD505-2E9C-101B-9397-08002B2CF9AE}" pid="8" name="MSIP_Label_cfcb905c-755b-4fd4-bd20-0d682d4f1d27_ContentBits">
    <vt:lpwstr>0</vt:lpwstr>
  </property>
  <property fmtid="{D5CDD505-2E9C-101B-9397-08002B2CF9AE}" pid="9" name="ContentTypeId">
    <vt:lpwstr>0x01010042590677BDB81E49A6E5799895AA61AB</vt:lpwstr>
  </property>
</Properties>
</file>