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lglt-my.sharepoint.com/personal/arturas_brancevicius_gtc_lt/Documents/Documents/2020 Klaipedos garso sienute/Pirkimo paraiškos/"/>
    </mc:Choice>
  </mc:AlternateContent>
  <xr:revisionPtr revIDLastSave="77" documentId="13_ncr:1_{0DDED90F-A02A-4FE3-8B31-E0C11890A6ED}" xr6:coauthVersionLast="46" xr6:coauthVersionMax="46" xr10:uidLastSave="{CC1BB769-0C92-4172-931E-7A4B203FA74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Hlk45626560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31" i="1"/>
  <c r="F32" i="1"/>
  <c r="F33" i="1"/>
  <c r="F34" i="1"/>
  <c r="F45" i="1"/>
  <c r="F46" i="1"/>
  <c r="F47" i="1"/>
  <c r="F48" i="1"/>
  <c r="F62" i="1"/>
  <c r="F63" i="1"/>
  <c r="F64" i="1"/>
  <c r="F65" i="1"/>
  <c r="A13" i="2"/>
  <c r="C10" i="2" l="1"/>
  <c r="F142" i="1"/>
  <c r="F143" i="1"/>
  <c r="F144" i="1"/>
  <c r="F146" i="1"/>
  <c r="F147" i="1"/>
  <c r="F148" i="1"/>
  <c r="F149" i="1"/>
  <c r="F150" i="1"/>
  <c r="F152" i="1"/>
  <c r="F153" i="1"/>
  <c r="F154" i="1"/>
  <c r="F141" i="1"/>
  <c r="F125" i="1"/>
  <c r="F126" i="1"/>
  <c r="F127" i="1"/>
  <c r="F129" i="1"/>
  <c r="F130" i="1"/>
  <c r="F131" i="1"/>
  <c r="F132" i="1"/>
  <c r="F133" i="1"/>
  <c r="F135" i="1"/>
  <c r="F136" i="1"/>
  <c r="F137" i="1"/>
  <c r="F124" i="1"/>
  <c r="F108" i="1"/>
  <c r="F109" i="1"/>
  <c r="F110" i="1"/>
  <c r="F112" i="1"/>
  <c r="F113" i="1"/>
  <c r="F114" i="1"/>
  <c r="F115" i="1"/>
  <c r="F116" i="1"/>
  <c r="F118" i="1"/>
  <c r="F119" i="1"/>
  <c r="F120" i="1"/>
  <c r="F107" i="1"/>
  <c r="F91" i="1"/>
  <c r="F92" i="1"/>
  <c r="F93" i="1"/>
  <c r="F95" i="1"/>
  <c r="F96" i="1"/>
  <c r="F97" i="1"/>
  <c r="F98" i="1"/>
  <c r="F99" i="1"/>
  <c r="F101" i="1"/>
  <c r="F102" i="1"/>
  <c r="F103" i="1"/>
  <c r="F90" i="1"/>
  <c r="F77" i="1"/>
  <c r="F78" i="1"/>
  <c r="F79" i="1"/>
  <c r="F81" i="1"/>
  <c r="F82" i="1"/>
  <c r="F84" i="1"/>
  <c r="F85" i="1"/>
  <c r="F86" i="1"/>
  <c r="F76" i="1"/>
  <c r="F67" i="1"/>
  <c r="F68" i="1"/>
  <c r="F70" i="1"/>
  <c r="F71" i="1"/>
  <c r="F72" i="1"/>
  <c r="F50" i="1"/>
  <c r="F51" i="1"/>
  <c r="F52" i="1"/>
  <c r="F53" i="1"/>
  <c r="F54" i="1"/>
  <c r="F56" i="1"/>
  <c r="F57" i="1"/>
  <c r="F58" i="1"/>
  <c r="F36" i="1"/>
  <c r="F37" i="1"/>
  <c r="F39" i="1"/>
  <c r="F40" i="1"/>
  <c r="F41" i="1"/>
  <c r="F19" i="1"/>
  <c r="F20" i="1"/>
  <c r="F21" i="1"/>
  <c r="F22" i="1"/>
  <c r="F23" i="1"/>
  <c r="F25" i="1"/>
  <c r="F26" i="1"/>
  <c r="F27" i="1"/>
  <c r="F138" i="1" l="1"/>
  <c r="F155" i="1"/>
  <c r="C9" i="2" l="1"/>
  <c r="C6" i="2"/>
  <c r="C12" i="2"/>
  <c r="F121" i="1" l="1"/>
  <c r="F104" i="1"/>
  <c r="F73" i="1"/>
  <c r="F59" i="1"/>
  <c r="F42" i="1"/>
  <c r="C8" i="2" l="1"/>
  <c r="C7" i="2"/>
  <c r="F87" i="1"/>
  <c r="C11" i="2" l="1"/>
  <c r="F28" i="1"/>
  <c r="F156" i="1" s="1"/>
  <c r="C5" i="2"/>
  <c r="C3" i="2" l="1"/>
  <c r="C4" i="2"/>
  <c r="C13" i="2" l="1"/>
</calcChain>
</file>

<file path=xl/sharedStrings.xml><?xml version="1.0" encoding="utf-8"?>
<sst xmlns="http://schemas.openxmlformats.org/spreadsheetml/2006/main" count="402" uniqueCount="203">
  <si>
    <t>1.2 priedas. 
Techninė specifikacija</t>
  </si>
  <si>
    <t>PROJEKTAS "TRIUKŠMĄ SLOPINANČIŲ SIENELIŲ KLAIPĖDOS GELEŽINKELIO STOTYJE STATYBOS PROJEKTAS" I ETAPAS</t>
  </si>
  <si>
    <t>DARBŲ KIEKIŲ ŽINIARAŠTIS</t>
  </si>
  <si>
    <t>Eil. Nr.</t>
  </si>
  <si>
    <t>Darbų aprašymas</t>
  </si>
  <si>
    <t>Mato vienetas</t>
  </si>
  <si>
    <t>Kiekis</t>
  </si>
  <si>
    <t xml:space="preserve">Kaina, Eur </t>
  </si>
  <si>
    <t>Vieneto</t>
  </si>
  <si>
    <t>Viso kiekio</t>
  </si>
  <si>
    <t>vnt.</t>
  </si>
  <si>
    <t>1.2</t>
  </si>
  <si>
    <t>m2</t>
  </si>
  <si>
    <t>m3</t>
  </si>
  <si>
    <t>2.2</t>
  </si>
  <si>
    <t>3.2</t>
  </si>
  <si>
    <t>4.2</t>
  </si>
  <si>
    <t>t</t>
  </si>
  <si>
    <t>5.1.1</t>
  </si>
  <si>
    <t>5.1.2</t>
  </si>
  <si>
    <t>5.1.3</t>
  </si>
  <si>
    <t>5.1.4</t>
  </si>
  <si>
    <t>5.2</t>
  </si>
  <si>
    <t>5.3.1</t>
  </si>
  <si>
    <t>5.3.2</t>
  </si>
  <si>
    <t>2 SKYRIUS. KONSTRUKCIJŲ DALIS</t>
  </si>
  <si>
    <t>1.       </t>
  </si>
  <si>
    <t>TRIUKŠMĄ SLOPINANČIOS SIENELĖS NR.1A ĮRENGIMAS</t>
  </si>
  <si>
    <t>1.1   </t>
  </si>
  <si>
    <t>Žemės darbai</t>
  </si>
  <si>
    <t>1.1.1</t>
  </si>
  <si>
    <t>Grunto kasimas rostverkui</t>
  </si>
  <si>
    <r>
      <t>m</t>
    </r>
    <r>
      <rPr>
        <vertAlign val="superscript"/>
        <sz val="11"/>
        <color theme="1"/>
        <rFont val="Arial"/>
        <family val="2"/>
      </rPr>
      <t>3</t>
    </r>
  </si>
  <si>
    <t>1.1.2</t>
  </si>
  <si>
    <t>Smėlio-žvyro mišinio 0/32 sutankinto pasluoksnio įrengimas po cokolinėmis plokštėmis, h=10cm</t>
  </si>
  <si>
    <r>
      <t>m</t>
    </r>
    <r>
      <rPr>
        <b/>
        <vertAlign val="superscript"/>
        <sz val="11"/>
        <color theme="1"/>
        <rFont val="Arial"/>
        <family val="2"/>
      </rPr>
      <t>3</t>
    </r>
  </si>
  <si>
    <t>1.1.3</t>
  </si>
  <si>
    <t>Rostverko užpylimas drenuojančiu gruntu</t>
  </si>
  <si>
    <t>1.1.4</t>
  </si>
  <si>
    <t>Perteklinio grunto išvežimas</t>
  </si>
  <si>
    <t xml:space="preserve">Pamatai </t>
  </si>
  <si>
    <t>Klojinių įrengimas</t>
  </si>
  <si>
    <t>1.2.7</t>
  </si>
  <si>
    <t>Monolitinio rostverko bei cokolinės plokštės apsauginės dangos įrengimas</t>
  </si>
  <si>
    <t>1.2.8</t>
  </si>
  <si>
    <t>Gelžbetoninių armuotų surenkamų cokolinių plokščių montavimas</t>
  </si>
  <si>
    <t>1.2.9</t>
  </si>
  <si>
    <t>1.2.10</t>
  </si>
  <si>
    <t>Monolitinės cokolinės dalies betonavimas įrengiant klojinius, betonas C30/37, XC2, XF3  (ne mažesnes nei nurodyta klasės)</t>
  </si>
  <si>
    <t>1.2.11</t>
  </si>
  <si>
    <t>Monolitinio cokolinės dalies armavimais virintais armatūros karkasais S500,S240  (arba lygiaverčiais)</t>
  </si>
  <si>
    <t>kg</t>
  </si>
  <si>
    <t>1.3         </t>
  </si>
  <si>
    <t xml:space="preserve">Metalinės atramos </t>
  </si>
  <si>
    <t>1.3.1</t>
  </si>
  <si>
    <t>Metalinių karštai cinkuotų statramsčių HEA profilių plienas S355  (ne mažesnes nei nurodyta klasės) montavimas</t>
  </si>
  <si>
    <t>1.3.2</t>
  </si>
  <si>
    <t>Sumontuotų statramsčių apibetonavimas nesitraukiančiu smulkiagrūdžiu betonu C30/37, XC2, XF3  (ne mažesnes nei nurodyta klasės)</t>
  </si>
  <si>
    <t>1.3.3</t>
  </si>
  <si>
    <t>Nuolydžio formavimo sluoksnio iš plėtriojo betono įrengimas</t>
  </si>
  <si>
    <t>Viso suma 2.1 Skyriuje:</t>
  </si>
  <si>
    <t>2.</t>
  </si>
  <si>
    <t>TRIUKŠMĄ SLOPINANČIOS SIENELĖS NR.1B ĮRENGIMAS</t>
  </si>
  <si>
    <t>2.1 </t>
  </si>
  <si>
    <t>2.1.1</t>
  </si>
  <si>
    <t>2.1.2</t>
  </si>
  <si>
    <t>2.1.3</t>
  </si>
  <si>
    <t>2.1.4</t>
  </si>
  <si>
    <t>2.2.7</t>
  </si>
  <si>
    <t>Monolitinio rostverko bei cokolines plokštės apsauginės dangos įrengimas</t>
  </si>
  <si>
    <t>2.2.8</t>
  </si>
  <si>
    <t>Gelžbetoninės armuotos surenkamos cokolinės plokštės montavimas 5900x700</t>
  </si>
  <si>
    <t>2.3 </t>
  </si>
  <si>
    <t>2.3.1</t>
  </si>
  <si>
    <t>2.3.2</t>
  </si>
  <si>
    <t>2.3.3</t>
  </si>
  <si>
    <t>Viso suma 2.2 Skyriuje:</t>
  </si>
  <si>
    <t>3.</t>
  </si>
  <si>
    <t>TRIUKŠMĄ SLOPINANČIOS SIENELĖS NR.8B ĮRENGIMAS</t>
  </si>
  <si>
    <t>3.1 </t>
  </si>
  <si>
    <t>3.1.1</t>
  </si>
  <si>
    <t>3.1.2</t>
  </si>
  <si>
    <t>3.1.3</t>
  </si>
  <si>
    <t>3.1.4</t>
  </si>
  <si>
    <t>3.2.8</t>
  </si>
  <si>
    <t>3.2.9</t>
  </si>
  <si>
    <t>3.2.10</t>
  </si>
  <si>
    <t>3.2.11</t>
  </si>
  <si>
    <t>3.2.12</t>
  </si>
  <si>
    <t>3.3 </t>
  </si>
  <si>
    <t>3.3.1</t>
  </si>
  <si>
    <t>Metalinių karštai cinkuotų statramsčių HEA  (arba lygiaverčių) profilių plienas S355  (ne mažesnes nei nurodyta klasės) montavimas</t>
  </si>
  <si>
    <t>3.3.2</t>
  </si>
  <si>
    <t>3.3.3</t>
  </si>
  <si>
    <t>Viso suma 2.3 Skyriuje:</t>
  </si>
  <si>
    <t>4.  </t>
  </si>
  <si>
    <t>TRIUKŠMĄ SLOPINANČIOS SIENELĖS NR.2 ĮRENGIMAS</t>
  </si>
  <si>
    <t>4.1 </t>
  </si>
  <si>
    <t>4.1.1</t>
  </si>
  <si>
    <t>4.1.2</t>
  </si>
  <si>
    <t>4.1.3</t>
  </si>
  <si>
    <t>4.1.4</t>
  </si>
  <si>
    <t>4.2.7</t>
  </si>
  <si>
    <t>4.2.8</t>
  </si>
  <si>
    <t>4.3 </t>
  </si>
  <si>
    <t>4.3.1</t>
  </si>
  <si>
    <t>4.3.2</t>
  </si>
  <si>
    <t>4.3.3</t>
  </si>
  <si>
    <t>Viso suma 2.4 Skyriuje:</t>
  </si>
  <si>
    <t>5.</t>
  </si>
  <si>
    <t>TRIUKŠMĄ SLOPINANČIOS SIENELĖS NR.3 ĮRENGIMAS</t>
  </si>
  <si>
    <t>5.1 </t>
  </si>
  <si>
    <t>5.2.7</t>
  </si>
  <si>
    <t>5.2.8</t>
  </si>
  <si>
    <t>5.3 </t>
  </si>
  <si>
    <t>5.3.3</t>
  </si>
  <si>
    <t>Viso suma 2.5 Skyriuje:</t>
  </si>
  <si>
    <t>6. </t>
  </si>
  <si>
    <t>TRIUKŠMĄ SLOPINANČIOS SIENELĖS NR.4 ĮRENGIMAS</t>
  </si>
  <si>
    <t>6.1 </t>
  </si>
  <si>
    <t>6.1.1</t>
  </si>
  <si>
    <t>6.1.2</t>
  </si>
  <si>
    <t>6.1.3</t>
  </si>
  <si>
    <t>6.1.4</t>
  </si>
  <si>
    <t>6.2</t>
  </si>
  <si>
    <t>6.2.7</t>
  </si>
  <si>
    <t>6.2.8</t>
  </si>
  <si>
    <t>6.2.9</t>
  </si>
  <si>
    <t>6.2.10</t>
  </si>
  <si>
    <t>6.2.11</t>
  </si>
  <si>
    <t>6.3 </t>
  </si>
  <si>
    <t>6.3.1</t>
  </si>
  <si>
    <t>Metalinių karštai cinkuotų statramsčių HEA (arba lygiaverčių) profilių plienas S355 (ne mažesnes nei nurodyta klasės) montavimas</t>
  </si>
  <si>
    <t>6.3.2</t>
  </si>
  <si>
    <t>6.3.3</t>
  </si>
  <si>
    <t>Viso suma 2.6 Skyriuje:</t>
  </si>
  <si>
    <t>7.  </t>
  </si>
  <si>
    <t>TRIUKŠMĄ SLOPINANČIOS SIENELĖS NR.5 ĮRENGIMAS</t>
  </si>
  <si>
    <t>7.1 </t>
  </si>
  <si>
    <t>7.1.1</t>
  </si>
  <si>
    <t>7.1.2</t>
  </si>
  <si>
    <t>7.1.3</t>
  </si>
  <si>
    <t>7.1.4</t>
  </si>
  <si>
    <t>7.2</t>
  </si>
  <si>
    <t>7.2.8</t>
  </si>
  <si>
    <t>7.2.9</t>
  </si>
  <si>
    <t>7.2.10</t>
  </si>
  <si>
    <t>7.2.11</t>
  </si>
  <si>
    <t>7.2.12</t>
  </si>
  <si>
    <t>7.3 </t>
  </si>
  <si>
    <t>7.3.1</t>
  </si>
  <si>
    <t>7.3.2</t>
  </si>
  <si>
    <t>7.3.3</t>
  </si>
  <si>
    <t>Viso suma 2.7 Skyriuje:</t>
  </si>
  <si>
    <t>8.</t>
  </si>
  <si>
    <t>TRIUKŠMĄ SLOPINANČIOS SIENELĖS NR.6 ĮRENGIMAS</t>
  </si>
  <si>
    <t>8.1</t>
  </si>
  <si>
    <t>8.1.1</t>
  </si>
  <si>
    <t>8.1.2</t>
  </si>
  <si>
    <t>8.1.3</t>
  </si>
  <si>
    <t>8.1.4</t>
  </si>
  <si>
    <t>8.2</t>
  </si>
  <si>
    <t>8.2.7</t>
  </si>
  <si>
    <t>8.2.8</t>
  </si>
  <si>
    <t>8.2.9</t>
  </si>
  <si>
    <t>8.2.10</t>
  </si>
  <si>
    <t>8.2.11</t>
  </si>
  <si>
    <t>8.3</t>
  </si>
  <si>
    <t>8.3.1</t>
  </si>
  <si>
    <t>8.3.2</t>
  </si>
  <si>
    <t>8.3.3</t>
  </si>
  <si>
    <t>Viso suma 2.8 Skyriuje:</t>
  </si>
  <si>
    <t>TRIUKŠMĄ SLOPINANČIOS SIENELĖS NR.7 ĮRENGIMAS</t>
  </si>
  <si>
    <t>9.1</t>
  </si>
  <si>
    <t>9.1.1</t>
  </si>
  <si>
    <t>9.1.2</t>
  </si>
  <si>
    <t>9.1.3</t>
  </si>
  <si>
    <t>9.1.4</t>
  </si>
  <si>
    <t>9.2</t>
  </si>
  <si>
    <t>9.2.8</t>
  </si>
  <si>
    <t>9.2.9</t>
  </si>
  <si>
    <t>9.2.10</t>
  </si>
  <si>
    <t>9.2.11</t>
  </si>
  <si>
    <t>Monolitinės cokolinės dalies betonavimas įrengiant klojinius, betonas C30/37, XC2, XF3</t>
  </si>
  <si>
    <t>9.2.12</t>
  </si>
  <si>
    <t>9.3</t>
  </si>
  <si>
    <t>9.3.1</t>
  </si>
  <si>
    <t>9.3.2</t>
  </si>
  <si>
    <t>9.3.3</t>
  </si>
  <si>
    <t>Viso suma 2.9 Skyriuje:</t>
  </si>
  <si>
    <t>Viso 2 Skyriuje:</t>
  </si>
  <si>
    <t>Skyrius</t>
  </si>
  <si>
    <t>Kaina be PVM</t>
  </si>
  <si>
    <t>Sklypo</t>
  </si>
  <si>
    <t>Konstrukcijų</t>
  </si>
  <si>
    <t>Vandens / nuotekų</t>
  </si>
  <si>
    <t>Šilumos tinklai</t>
  </si>
  <si>
    <t>E1</t>
  </si>
  <si>
    <t>ER1</t>
  </si>
  <si>
    <t>ER2</t>
  </si>
  <si>
    <t>Skaidula</t>
  </si>
  <si>
    <t>ESO</t>
  </si>
  <si>
    <t>Baigiamieji darbai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</si>
</sst>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i/>
      <sz val="11"/>
      <color theme="0" tint="-0.34998626667073579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4" fontId="4" fillId="2" borderId="2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2" borderId="2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 applyProtection="1">
      <alignment horizontal="right" wrapText="1"/>
      <protection locked="0"/>
    </xf>
    <xf numFmtId="164" fontId="4" fillId="2" borderId="18" xfId="0" applyNumberFormat="1" applyFont="1" applyFill="1" applyBorder="1" applyAlignment="1">
      <alignment horizontal="right" wrapText="1"/>
    </xf>
    <xf numFmtId="164" fontId="4" fillId="2" borderId="10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 applyProtection="1">
      <alignment horizontal="right" wrapText="1"/>
      <protection locked="0"/>
    </xf>
    <xf numFmtId="164" fontId="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/>
    <xf numFmtId="164" fontId="4" fillId="2" borderId="2" xfId="0" applyNumberFormat="1" applyFont="1" applyFill="1" applyBorder="1" applyAlignment="1" applyProtection="1">
      <alignment horizontal="right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2" fillId="2" borderId="11" xfId="0" applyFont="1" applyFill="1" applyBorder="1" applyAlignment="1">
      <alignment horizontal="right" vertical="top" wrapText="1"/>
    </xf>
    <xf numFmtId="0" fontId="12" fillId="2" borderId="17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right" vertical="top" wrapText="1"/>
    </xf>
    <xf numFmtId="49" fontId="5" fillId="2" borderId="13" xfId="0" applyNumberFormat="1" applyFont="1" applyFill="1" applyBorder="1" applyAlignment="1">
      <alignment horizontal="right" vertical="center" wrapText="1"/>
    </xf>
    <xf numFmtId="49" fontId="5" fillId="2" borderId="14" xfId="0" applyNumberFormat="1" applyFont="1" applyFill="1" applyBorder="1" applyAlignment="1">
      <alignment horizontal="right" vertical="center" wrapText="1"/>
    </xf>
    <xf numFmtId="49" fontId="5" fillId="2" borderId="1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5A37E2CA-6D70-4B9A-A3F6-35878642890F}"/>
    <cellStyle name="Normal 3" xfId="2" xr:uid="{914A17B3-3DD5-4686-8306-D1212C179E5F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tabSelected="1" zoomScale="80" zoomScaleNormal="80" workbookViewId="0">
      <pane ySplit="10" topLeftCell="A137" activePane="bottomLeft" state="frozen"/>
      <selection pane="bottomLeft" activeCell="A155" sqref="A155:XFD158"/>
    </sheetView>
  </sheetViews>
  <sheetFormatPr defaultColWidth="9.140625" defaultRowHeight="14.25" x14ac:dyDescent="0.2"/>
  <cols>
    <col min="1" max="1" width="7.140625" style="6" customWidth="1"/>
    <col min="2" max="2" width="65.28515625" style="6" customWidth="1"/>
    <col min="3" max="4" width="14.85546875" style="6" customWidth="1"/>
    <col min="5" max="5" width="17.7109375" style="17" customWidth="1"/>
    <col min="6" max="6" width="18.28515625" style="6" customWidth="1"/>
    <col min="7" max="16384" width="9.140625" style="6"/>
  </cols>
  <sheetData>
    <row r="1" spans="1:6" ht="42.75" hidden="1" x14ac:dyDescent="0.2">
      <c r="F1" s="15" t="s">
        <v>0</v>
      </c>
    </row>
    <row r="2" spans="1:6" hidden="1" x14ac:dyDescent="0.2">
      <c r="A2" s="72" t="s">
        <v>1</v>
      </c>
      <c r="B2" s="72"/>
      <c r="C2" s="72"/>
      <c r="D2" s="72"/>
      <c r="E2" s="72"/>
      <c r="F2" s="72"/>
    </row>
    <row r="3" spans="1:6" hidden="1" x14ac:dyDescent="0.2"/>
    <row r="4" spans="1:6" hidden="1" x14ac:dyDescent="0.2"/>
    <row r="5" spans="1:6" ht="15" hidden="1" x14ac:dyDescent="0.2">
      <c r="A5" s="91" t="s">
        <v>2</v>
      </c>
      <c r="B5" s="91"/>
      <c r="C5" s="91"/>
      <c r="D5" s="91"/>
      <c r="E5" s="91"/>
      <c r="F5" s="91"/>
    </row>
    <row r="6" spans="1:6" hidden="1" x14ac:dyDescent="0.2">
      <c r="A6" s="18"/>
      <c r="B6" s="19"/>
      <c r="C6" s="20"/>
      <c r="D6" s="20"/>
      <c r="E6" s="20"/>
      <c r="F6" s="20"/>
    </row>
    <row r="7" spans="1:6" ht="15" hidden="1" thickBot="1" x14ac:dyDescent="0.25">
      <c r="F7" s="21"/>
    </row>
    <row r="8" spans="1:6" ht="15" x14ac:dyDescent="0.2">
      <c r="A8" s="92" t="s">
        <v>3</v>
      </c>
      <c r="B8" s="94" t="s">
        <v>4</v>
      </c>
      <c r="C8" s="94" t="s">
        <v>5</v>
      </c>
      <c r="D8" s="94" t="s">
        <v>6</v>
      </c>
      <c r="E8" s="94" t="s">
        <v>7</v>
      </c>
      <c r="F8" s="96"/>
    </row>
    <row r="9" spans="1:6" ht="15" x14ac:dyDescent="0.2">
      <c r="A9" s="93"/>
      <c r="B9" s="95"/>
      <c r="C9" s="95"/>
      <c r="D9" s="95"/>
      <c r="E9" s="68" t="s">
        <v>8</v>
      </c>
      <c r="F9" s="22" t="s">
        <v>9</v>
      </c>
    </row>
    <row r="10" spans="1:6" ht="15" thickBot="1" x14ac:dyDescent="0.25">
      <c r="A10" s="23">
        <v>1</v>
      </c>
      <c r="B10" s="24">
        <v>2</v>
      </c>
      <c r="C10" s="25">
        <v>3</v>
      </c>
      <c r="D10" s="25">
        <v>4</v>
      </c>
      <c r="E10" s="26">
        <v>5</v>
      </c>
      <c r="F10" s="27">
        <v>6</v>
      </c>
    </row>
    <row r="11" spans="1:6" ht="15" x14ac:dyDescent="0.2">
      <c r="A11" s="87" t="s">
        <v>25</v>
      </c>
      <c r="B11" s="88"/>
      <c r="C11" s="88"/>
      <c r="D11" s="88"/>
      <c r="E11" s="88"/>
      <c r="F11" s="89"/>
    </row>
    <row r="12" spans="1:6" ht="15" x14ac:dyDescent="0.2">
      <c r="A12" s="29" t="s">
        <v>26</v>
      </c>
      <c r="B12" s="81" t="s">
        <v>27</v>
      </c>
      <c r="C12" s="81"/>
      <c r="D12" s="81"/>
      <c r="E12" s="81"/>
      <c r="F12" s="82"/>
    </row>
    <row r="13" spans="1:6" ht="15" x14ac:dyDescent="0.25">
      <c r="A13" s="30" t="s">
        <v>28</v>
      </c>
      <c r="B13" s="31" t="s">
        <v>29</v>
      </c>
      <c r="C13" s="32"/>
      <c r="D13" s="32"/>
      <c r="E13" s="33"/>
      <c r="F13" s="34"/>
    </row>
    <row r="14" spans="1:6" ht="16.5" x14ac:dyDescent="0.2">
      <c r="A14" s="35" t="s">
        <v>30</v>
      </c>
      <c r="B14" s="9" t="s">
        <v>31</v>
      </c>
      <c r="C14" s="8" t="s">
        <v>32</v>
      </c>
      <c r="D14" s="10">
        <v>77.099999999999994</v>
      </c>
      <c r="E14" s="59"/>
      <c r="F14" s="58">
        <f t="shared" ref="F14:F27" si="0">ROUND((D14*E14),2)</f>
        <v>0</v>
      </c>
    </row>
    <row r="15" spans="1:6" ht="28.5" x14ac:dyDescent="0.2">
      <c r="A15" s="35" t="s">
        <v>33</v>
      </c>
      <c r="B15" s="9" t="s">
        <v>34</v>
      </c>
      <c r="C15" s="8" t="s">
        <v>35</v>
      </c>
      <c r="D15" s="10">
        <v>19.3</v>
      </c>
      <c r="E15" s="59"/>
      <c r="F15" s="58">
        <f t="shared" si="0"/>
        <v>0</v>
      </c>
    </row>
    <row r="16" spans="1:6" ht="16.5" x14ac:dyDescent="0.2">
      <c r="A16" s="35" t="s">
        <v>36</v>
      </c>
      <c r="B16" s="9" t="s">
        <v>37</v>
      </c>
      <c r="C16" s="8" t="s">
        <v>32</v>
      </c>
      <c r="D16" s="10">
        <v>29.6</v>
      </c>
      <c r="E16" s="59"/>
      <c r="F16" s="58">
        <f t="shared" si="0"/>
        <v>0</v>
      </c>
    </row>
    <row r="17" spans="1:6" ht="16.5" x14ac:dyDescent="0.2">
      <c r="A17" s="35" t="s">
        <v>38</v>
      </c>
      <c r="B17" s="9" t="s">
        <v>39</v>
      </c>
      <c r="C17" s="8" t="s">
        <v>32</v>
      </c>
      <c r="D17" s="10">
        <v>47.5</v>
      </c>
      <c r="E17" s="59"/>
      <c r="F17" s="58">
        <f t="shared" si="0"/>
        <v>0</v>
      </c>
    </row>
    <row r="18" spans="1:6" ht="15" x14ac:dyDescent="0.25">
      <c r="A18" s="36" t="s">
        <v>11</v>
      </c>
      <c r="B18" s="31" t="s">
        <v>40</v>
      </c>
      <c r="C18" s="37"/>
      <c r="D18" s="38"/>
      <c r="E18" s="60"/>
      <c r="F18" s="61"/>
    </row>
    <row r="19" spans="1:6" ht="28.5" x14ac:dyDescent="0.2">
      <c r="A19" s="39" t="s">
        <v>42</v>
      </c>
      <c r="B19" s="7" t="s">
        <v>43</v>
      </c>
      <c r="C19" s="8" t="s">
        <v>12</v>
      </c>
      <c r="D19" s="10">
        <v>419</v>
      </c>
      <c r="E19" s="62"/>
      <c r="F19" s="58">
        <f t="shared" si="0"/>
        <v>0</v>
      </c>
    </row>
    <row r="20" spans="1:6" x14ac:dyDescent="0.2">
      <c r="A20" s="39" t="s">
        <v>44</v>
      </c>
      <c r="B20" s="7" t="s">
        <v>45</v>
      </c>
      <c r="C20" s="8" t="s">
        <v>10</v>
      </c>
      <c r="D20" s="10">
        <v>36</v>
      </c>
      <c r="E20" s="62"/>
      <c r="F20" s="58">
        <f t="shared" si="0"/>
        <v>0</v>
      </c>
    </row>
    <row r="21" spans="1:6" x14ac:dyDescent="0.2">
      <c r="A21" s="39" t="s">
        <v>46</v>
      </c>
      <c r="B21" s="7" t="s">
        <v>41</v>
      </c>
      <c r="C21" s="8" t="s">
        <v>12</v>
      </c>
      <c r="D21" s="10">
        <v>2.9</v>
      </c>
      <c r="E21" s="62"/>
      <c r="F21" s="58">
        <f t="shared" si="0"/>
        <v>0</v>
      </c>
    </row>
    <row r="22" spans="1:6" ht="28.5" x14ac:dyDescent="0.2">
      <c r="A22" s="39" t="s">
        <v>47</v>
      </c>
      <c r="B22" s="57" t="s">
        <v>48</v>
      </c>
      <c r="C22" s="8" t="s">
        <v>13</v>
      </c>
      <c r="D22" s="10">
        <v>0.3</v>
      </c>
      <c r="E22" s="62"/>
      <c r="F22" s="58">
        <f t="shared" si="0"/>
        <v>0</v>
      </c>
    </row>
    <row r="23" spans="1:6" ht="28.5" x14ac:dyDescent="0.2">
      <c r="A23" s="39" t="s">
        <v>49</v>
      </c>
      <c r="B23" s="57" t="s">
        <v>50</v>
      </c>
      <c r="C23" s="8" t="s">
        <v>51</v>
      </c>
      <c r="D23" s="10">
        <v>50</v>
      </c>
      <c r="E23" s="62"/>
      <c r="F23" s="58">
        <f t="shared" si="0"/>
        <v>0</v>
      </c>
    </row>
    <row r="24" spans="1:6" ht="12.75" customHeight="1" x14ac:dyDescent="0.25">
      <c r="A24" s="40" t="s">
        <v>52</v>
      </c>
      <c r="B24" s="41" t="s">
        <v>53</v>
      </c>
      <c r="C24" s="37"/>
      <c r="D24" s="38"/>
      <c r="E24" s="65"/>
      <c r="F24" s="61"/>
    </row>
    <row r="25" spans="1:6" ht="28.5" x14ac:dyDescent="0.2">
      <c r="A25" s="39" t="s">
        <v>54</v>
      </c>
      <c r="B25" s="57" t="s">
        <v>55</v>
      </c>
      <c r="C25" s="10" t="s">
        <v>17</v>
      </c>
      <c r="D25" s="10">
        <v>16.7</v>
      </c>
      <c r="E25" s="59"/>
      <c r="F25" s="58">
        <f t="shared" si="0"/>
        <v>0</v>
      </c>
    </row>
    <row r="26" spans="1:6" ht="42.75" x14ac:dyDescent="0.2">
      <c r="A26" s="39" t="s">
        <v>56</v>
      </c>
      <c r="B26" s="57" t="s">
        <v>57</v>
      </c>
      <c r="C26" s="10" t="s">
        <v>13</v>
      </c>
      <c r="D26" s="10">
        <v>2.7</v>
      </c>
      <c r="E26" s="59"/>
      <c r="F26" s="58">
        <f t="shared" si="0"/>
        <v>0</v>
      </c>
    </row>
    <row r="27" spans="1:6" x14ac:dyDescent="0.2">
      <c r="A27" s="39" t="s">
        <v>58</v>
      </c>
      <c r="B27" s="11" t="s">
        <v>59</v>
      </c>
      <c r="C27" s="10" t="s">
        <v>12</v>
      </c>
      <c r="D27" s="10">
        <v>20.8</v>
      </c>
      <c r="E27" s="59"/>
      <c r="F27" s="58">
        <f t="shared" si="0"/>
        <v>0</v>
      </c>
    </row>
    <row r="28" spans="1:6" x14ac:dyDescent="0.2">
      <c r="A28" s="90" t="s">
        <v>60</v>
      </c>
      <c r="B28" s="70"/>
      <c r="C28" s="70"/>
      <c r="D28" s="70"/>
      <c r="E28" s="71"/>
      <c r="F28" s="42">
        <f>ROUND((SUM(F14:F27)),2)</f>
        <v>0</v>
      </c>
    </row>
    <row r="29" spans="1:6" ht="15" x14ac:dyDescent="0.2">
      <c r="A29" s="29" t="s">
        <v>61</v>
      </c>
      <c r="B29" s="76" t="s">
        <v>62</v>
      </c>
      <c r="C29" s="77"/>
      <c r="D29" s="77"/>
      <c r="E29" s="77"/>
      <c r="F29" s="78"/>
    </row>
    <row r="30" spans="1:6" ht="15" x14ac:dyDescent="0.2">
      <c r="A30" s="29" t="s">
        <v>63</v>
      </c>
      <c r="B30" s="43" t="s">
        <v>29</v>
      </c>
      <c r="C30" s="44"/>
      <c r="D30" s="44"/>
      <c r="E30" s="66"/>
      <c r="F30" s="61"/>
    </row>
    <row r="31" spans="1:6" x14ac:dyDescent="0.2">
      <c r="A31" s="35" t="s">
        <v>64</v>
      </c>
      <c r="B31" s="9" t="s">
        <v>31</v>
      </c>
      <c r="C31" s="8" t="s">
        <v>13</v>
      </c>
      <c r="D31" s="10">
        <v>43.3</v>
      </c>
      <c r="E31" s="59"/>
      <c r="F31" s="58">
        <f t="shared" ref="F31:F41" si="1">ROUND((D31*E31),2)</f>
        <v>0</v>
      </c>
    </row>
    <row r="32" spans="1:6" ht="28.5" x14ac:dyDescent="0.2">
      <c r="A32" s="35" t="s">
        <v>65</v>
      </c>
      <c r="B32" s="9" t="s">
        <v>34</v>
      </c>
      <c r="C32" s="8" t="s">
        <v>13</v>
      </c>
      <c r="D32" s="10">
        <v>10.6</v>
      </c>
      <c r="E32" s="59"/>
      <c r="F32" s="58">
        <f t="shared" si="1"/>
        <v>0</v>
      </c>
    </row>
    <row r="33" spans="1:6" x14ac:dyDescent="0.2">
      <c r="A33" s="35" t="s">
        <v>66</v>
      </c>
      <c r="B33" s="9" t="s">
        <v>37</v>
      </c>
      <c r="C33" s="8" t="s">
        <v>13</v>
      </c>
      <c r="D33" s="10">
        <v>16.8</v>
      </c>
      <c r="E33" s="59"/>
      <c r="F33" s="58">
        <f t="shared" si="1"/>
        <v>0</v>
      </c>
    </row>
    <row r="34" spans="1:6" x14ac:dyDescent="0.2">
      <c r="A34" s="35" t="s">
        <v>67</v>
      </c>
      <c r="B34" s="9" t="s">
        <v>39</v>
      </c>
      <c r="C34" s="8" t="s">
        <v>13</v>
      </c>
      <c r="D34" s="10">
        <v>26.5</v>
      </c>
      <c r="E34" s="59"/>
      <c r="F34" s="58">
        <f t="shared" si="1"/>
        <v>0</v>
      </c>
    </row>
    <row r="35" spans="1:6" ht="15" x14ac:dyDescent="0.2">
      <c r="A35" s="29" t="s">
        <v>14</v>
      </c>
      <c r="B35" s="46" t="s">
        <v>40</v>
      </c>
      <c r="C35" s="47"/>
      <c r="D35" s="48"/>
      <c r="E35" s="66"/>
      <c r="F35" s="61"/>
    </row>
    <row r="36" spans="1:6" ht="28.5" x14ac:dyDescent="0.2">
      <c r="A36" s="49" t="s">
        <v>68</v>
      </c>
      <c r="B36" s="56" t="s">
        <v>69</v>
      </c>
      <c r="C36" s="8" t="s">
        <v>12</v>
      </c>
      <c r="D36" s="10">
        <v>237.4</v>
      </c>
      <c r="E36" s="59"/>
      <c r="F36" s="58">
        <f t="shared" si="1"/>
        <v>0</v>
      </c>
    </row>
    <row r="37" spans="1:6" ht="28.5" x14ac:dyDescent="0.2">
      <c r="A37" s="49" t="s">
        <v>70</v>
      </c>
      <c r="B37" s="9" t="s">
        <v>71</v>
      </c>
      <c r="C37" s="8" t="s">
        <v>10</v>
      </c>
      <c r="D37" s="10">
        <v>20</v>
      </c>
      <c r="E37" s="59"/>
      <c r="F37" s="58">
        <f t="shared" si="1"/>
        <v>0</v>
      </c>
    </row>
    <row r="38" spans="1:6" ht="15" x14ac:dyDescent="0.2">
      <c r="A38" s="29" t="s">
        <v>72</v>
      </c>
      <c r="B38" s="50" t="s">
        <v>53</v>
      </c>
      <c r="C38" s="51"/>
      <c r="D38" s="52"/>
      <c r="E38" s="66"/>
      <c r="F38" s="61"/>
    </row>
    <row r="39" spans="1:6" ht="28.5" x14ac:dyDescent="0.2">
      <c r="A39" s="49" t="s">
        <v>73</v>
      </c>
      <c r="B39" s="57" t="s">
        <v>55</v>
      </c>
      <c r="C39" s="12" t="s">
        <v>17</v>
      </c>
      <c r="D39" s="10">
        <v>9</v>
      </c>
      <c r="E39" s="59"/>
      <c r="F39" s="58">
        <f t="shared" si="1"/>
        <v>0</v>
      </c>
    </row>
    <row r="40" spans="1:6" ht="42.75" x14ac:dyDescent="0.2">
      <c r="A40" s="49" t="s">
        <v>74</v>
      </c>
      <c r="B40" s="57" t="s">
        <v>57</v>
      </c>
      <c r="C40" s="12" t="s">
        <v>13</v>
      </c>
      <c r="D40" s="10">
        <v>1.5</v>
      </c>
      <c r="E40" s="59"/>
      <c r="F40" s="58">
        <f t="shared" si="1"/>
        <v>0</v>
      </c>
    </row>
    <row r="41" spans="1:6" x14ac:dyDescent="0.2">
      <c r="A41" s="49" t="s">
        <v>75</v>
      </c>
      <c r="B41" s="57" t="s">
        <v>59</v>
      </c>
      <c r="C41" s="12" t="s">
        <v>12</v>
      </c>
      <c r="D41" s="10">
        <v>11.8</v>
      </c>
      <c r="E41" s="59"/>
      <c r="F41" s="58">
        <f t="shared" si="1"/>
        <v>0</v>
      </c>
    </row>
    <row r="42" spans="1:6" ht="12.75" customHeight="1" x14ac:dyDescent="0.2">
      <c r="A42" s="73" t="s">
        <v>76</v>
      </c>
      <c r="B42" s="83"/>
      <c r="C42" s="74"/>
      <c r="D42" s="74"/>
      <c r="E42" s="75"/>
      <c r="F42" s="42">
        <f>ROUND((SUM(F31:F41)),2)</f>
        <v>0</v>
      </c>
    </row>
    <row r="43" spans="1:6" ht="15" x14ac:dyDescent="0.2">
      <c r="A43" s="29" t="s">
        <v>77</v>
      </c>
      <c r="B43" s="76" t="s">
        <v>78</v>
      </c>
      <c r="C43" s="77"/>
      <c r="D43" s="77"/>
      <c r="E43" s="77"/>
      <c r="F43" s="78"/>
    </row>
    <row r="44" spans="1:6" ht="15" x14ac:dyDescent="0.2">
      <c r="A44" s="29" t="s">
        <v>79</v>
      </c>
      <c r="B44" s="43" t="s">
        <v>29</v>
      </c>
      <c r="C44" s="44"/>
      <c r="D44" s="47"/>
      <c r="E44" s="63"/>
      <c r="F44" s="61"/>
    </row>
    <row r="45" spans="1:6" x14ac:dyDescent="0.2">
      <c r="A45" s="35" t="s">
        <v>80</v>
      </c>
      <c r="B45" s="9" t="s">
        <v>31</v>
      </c>
      <c r="C45" s="13" t="s">
        <v>13</v>
      </c>
      <c r="D45" s="10">
        <v>170.8</v>
      </c>
      <c r="E45" s="59"/>
      <c r="F45" s="58">
        <f t="shared" ref="F45:F58" si="2">ROUND((D45*E45),2)</f>
        <v>0</v>
      </c>
    </row>
    <row r="46" spans="1:6" ht="28.5" x14ac:dyDescent="0.2">
      <c r="A46" s="35" t="s">
        <v>81</v>
      </c>
      <c r="B46" s="9" t="s">
        <v>34</v>
      </c>
      <c r="C46" s="13" t="s">
        <v>13</v>
      </c>
      <c r="D46" s="10">
        <v>42.8</v>
      </c>
      <c r="E46" s="59"/>
      <c r="F46" s="58">
        <f t="shared" si="2"/>
        <v>0</v>
      </c>
    </row>
    <row r="47" spans="1:6" x14ac:dyDescent="0.2">
      <c r="A47" s="35" t="s">
        <v>82</v>
      </c>
      <c r="B47" s="9" t="s">
        <v>37</v>
      </c>
      <c r="C47" s="13" t="s">
        <v>13</v>
      </c>
      <c r="D47" s="10">
        <v>65.599999999999994</v>
      </c>
      <c r="E47" s="59"/>
      <c r="F47" s="58">
        <f t="shared" si="2"/>
        <v>0</v>
      </c>
    </row>
    <row r="48" spans="1:6" x14ac:dyDescent="0.2">
      <c r="A48" s="35" t="s">
        <v>83</v>
      </c>
      <c r="B48" s="9" t="s">
        <v>39</v>
      </c>
      <c r="C48" s="13" t="s">
        <v>13</v>
      </c>
      <c r="D48" s="10">
        <v>105.2</v>
      </c>
      <c r="E48" s="59"/>
      <c r="F48" s="58">
        <f t="shared" si="2"/>
        <v>0</v>
      </c>
    </row>
    <row r="49" spans="1:6" ht="15" x14ac:dyDescent="0.2">
      <c r="A49" s="29" t="s">
        <v>15</v>
      </c>
      <c r="B49" s="46" t="s">
        <v>40</v>
      </c>
      <c r="C49" s="47"/>
      <c r="D49" s="52"/>
      <c r="E49" s="66"/>
      <c r="F49" s="61"/>
    </row>
    <row r="50" spans="1:6" ht="28.5" x14ac:dyDescent="0.2">
      <c r="A50" s="49" t="s">
        <v>84</v>
      </c>
      <c r="B50" s="57" t="s">
        <v>69</v>
      </c>
      <c r="C50" s="14" t="s">
        <v>12</v>
      </c>
      <c r="D50" s="10">
        <v>950.2</v>
      </c>
      <c r="E50" s="59"/>
      <c r="F50" s="58">
        <f t="shared" si="2"/>
        <v>0</v>
      </c>
    </row>
    <row r="51" spans="1:6" ht="28.5" x14ac:dyDescent="0.2">
      <c r="A51" s="49" t="s">
        <v>85</v>
      </c>
      <c r="B51" s="57" t="s">
        <v>71</v>
      </c>
      <c r="C51" s="14" t="s">
        <v>10</v>
      </c>
      <c r="D51" s="10">
        <v>82</v>
      </c>
      <c r="E51" s="59"/>
      <c r="F51" s="58">
        <f t="shared" si="2"/>
        <v>0</v>
      </c>
    </row>
    <row r="52" spans="1:6" x14ac:dyDescent="0.2">
      <c r="A52" s="49" t="s">
        <v>86</v>
      </c>
      <c r="B52" s="57" t="s">
        <v>41</v>
      </c>
      <c r="C52" s="14" t="s">
        <v>12</v>
      </c>
      <c r="D52" s="10">
        <v>0.8</v>
      </c>
      <c r="E52" s="59"/>
      <c r="F52" s="58">
        <f t="shared" si="2"/>
        <v>0</v>
      </c>
    </row>
    <row r="53" spans="1:6" ht="28.5" x14ac:dyDescent="0.2">
      <c r="A53" s="49" t="s">
        <v>87</v>
      </c>
      <c r="B53" s="57" t="s">
        <v>48</v>
      </c>
      <c r="C53" s="14" t="s">
        <v>13</v>
      </c>
      <c r="D53" s="10">
        <v>0.08</v>
      </c>
      <c r="E53" s="59"/>
      <c r="F53" s="58">
        <f t="shared" si="2"/>
        <v>0</v>
      </c>
    </row>
    <row r="54" spans="1:6" ht="28.5" x14ac:dyDescent="0.2">
      <c r="A54" s="49" t="s">
        <v>88</v>
      </c>
      <c r="B54" s="57" t="s">
        <v>50</v>
      </c>
      <c r="C54" s="14" t="s">
        <v>51</v>
      </c>
      <c r="D54" s="10">
        <v>10</v>
      </c>
      <c r="E54" s="59"/>
      <c r="F54" s="58">
        <f t="shared" si="2"/>
        <v>0</v>
      </c>
    </row>
    <row r="55" spans="1:6" ht="15" x14ac:dyDescent="0.2">
      <c r="A55" s="29" t="s">
        <v>89</v>
      </c>
      <c r="B55" s="50" t="s">
        <v>53</v>
      </c>
      <c r="C55" s="51"/>
      <c r="D55" s="52"/>
      <c r="E55" s="66"/>
      <c r="F55" s="61"/>
    </row>
    <row r="56" spans="1:6" ht="42.75" x14ac:dyDescent="0.2">
      <c r="A56" s="49" t="s">
        <v>90</v>
      </c>
      <c r="B56" s="57" t="s">
        <v>91</v>
      </c>
      <c r="C56" s="12" t="s">
        <v>17</v>
      </c>
      <c r="D56" s="10">
        <v>212.8</v>
      </c>
      <c r="E56" s="59"/>
      <c r="F56" s="58">
        <f t="shared" si="2"/>
        <v>0</v>
      </c>
    </row>
    <row r="57" spans="1:6" ht="42.75" x14ac:dyDescent="0.2">
      <c r="A57" s="49" t="s">
        <v>92</v>
      </c>
      <c r="B57" s="57" t="s">
        <v>57</v>
      </c>
      <c r="C57" s="12" t="s">
        <v>13</v>
      </c>
      <c r="D57" s="10">
        <v>5.9</v>
      </c>
      <c r="E57" s="59"/>
      <c r="F57" s="58">
        <f t="shared" si="2"/>
        <v>0</v>
      </c>
    </row>
    <row r="58" spans="1:6" ht="25.9" customHeight="1" x14ac:dyDescent="0.2">
      <c r="A58" s="49" t="s">
        <v>93</v>
      </c>
      <c r="B58" s="11" t="s">
        <v>59</v>
      </c>
      <c r="C58" s="12" t="s">
        <v>12</v>
      </c>
      <c r="D58" s="10">
        <v>46.1</v>
      </c>
      <c r="E58" s="59"/>
      <c r="F58" s="58">
        <f t="shared" si="2"/>
        <v>0</v>
      </c>
    </row>
    <row r="59" spans="1:6" x14ac:dyDescent="0.2">
      <c r="A59" s="69" t="s">
        <v>94</v>
      </c>
      <c r="B59" s="71"/>
      <c r="C59" s="71"/>
      <c r="D59" s="71"/>
      <c r="E59" s="71"/>
      <c r="F59" s="42">
        <f>ROUND((SUM(F45:F58)),2)</f>
        <v>0</v>
      </c>
    </row>
    <row r="60" spans="1:6" ht="15" x14ac:dyDescent="0.2">
      <c r="A60" s="29" t="s">
        <v>95</v>
      </c>
      <c r="B60" s="79" t="s">
        <v>96</v>
      </c>
      <c r="C60" s="79"/>
      <c r="D60" s="79"/>
      <c r="E60" s="79"/>
      <c r="F60" s="80"/>
    </row>
    <row r="61" spans="1:6" ht="15" x14ac:dyDescent="0.2">
      <c r="A61" s="29" t="s">
        <v>97</v>
      </c>
      <c r="B61" s="46" t="s">
        <v>29</v>
      </c>
      <c r="C61" s="44"/>
      <c r="D61" s="47"/>
      <c r="E61" s="66"/>
      <c r="F61" s="61"/>
    </row>
    <row r="62" spans="1:6" x14ac:dyDescent="0.2">
      <c r="A62" s="35" t="s">
        <v>98</v>
      </c>
      <c r="B62" s="7" t="s">
        <v>31</v>
      </c>
      <c r="C62" s="14" t="s">
        <v>13</v>
      </c>
      <c r="D62" s="10">
        <v>50.2</v>
      </c>
      <c r="E62" s="59"/>
      <c r="F62" s="58">
        <f t="shared" ref="F62:F72" si="3">ROUND((D62*E62),2)</f>
        <v>0</v>
      </c>
    </row>
    <row r="63" spans="1:6" ht="28.5" x14ac:dyDescent="0.2">
      <c r="A63" s="35" t="s">
        <v>99</v>
      </c>
      <c r="B63" s="7" t="s">
        <v>34</v>
      </c>
      <c r="C63" s="14" t="s">
        <v>13</v>
      </c>
      <c r="D63" s="10">
        <v>12.6</v>
      </c>
      <c r="E63" s="59"/>
      <c r="F63" s="58">
        <f t="shared" si="3"/>
        <v>0</v>
      </c>
    </row>
    <row r="64" spans="1:6" x14ac:dyDescent="0.2">
      <c r="A64" s="35" t="s">
        <v>100</v>
      </c>
      <c r="B64" s="7" t="s">
        <v>37</v>
      </c>
      <c r="C64" s="14" t="s">
        <v>13</v>
      </c>
      <c r="D64" s="10">
        <v>19.2</v>
      </c>
      <c r="E64" s="59"/>
      <c r="F64" s="58">
        <f t="shared" si="3"/>
        <v>0</v>
      </c>
    </row>
    <row r="65" spans="1:6" x14ac:dyDescent="0.2">
      <c r="A65" s="35" t="s">
        <v>101</v>
      </c>
      <c r="B65" s="7" t="s">
        <v>39</v>
      </c>
      <c r="C65" s="14" t="s">
        <v>13</v>
      </c>
      <c r="D65" s="10">
        <v>31</v>
      </c>
      <c r="E65" s="59"/>
      <c r="F65" s="58">
        <f t="shared" si="3"/>
        <v>0</v>
      </c>
    </row>
    <row r="66" spans="1:6" ht="15" x14ac:dyDescent="0.2">
      <c r="A66" s="29" t="s">
        <v>16</v>
      </c>
      <c r="B66" s="50" t="s">
        <v>40</v>
      </c>
      <c r="C66" s="47"/>
      <c r="D66" s="52"/>
      <c r="E66" s="66"/>
      <c r="F66" s="61"/>
    </row>
    <row r="67" spans="1:6" ht="28.5" x14ac:dyDescent="0.2">
      <c r="A67" s="49" t="s">
        <v>102</v>
      </c>
      <c r="B67" s="57" t="s">
        <v>69</v>
      </c>
      <c r="C67" s="14" t="s">
        <v>12</v>
      </c>
      <c r="D67" s="10">
        <v>271.39999999999998</v>
      </c>
      <c r="E67" s="59"/>
      <c r="F67" s="58">
        <f t="shared" si="3"/>
        <v>0</v>
      </c>
    </row>
    <row r="68" spans="1:6" ht="28.5" x14ac:dyDescent="0.2">
      <c r="A68" s="49" t="s">
        <v>103</v>
      </c>
      <c r="B68" s="57" t="s">
        <v>71</v>
      </c>
      <c r="C68" s="14" t="s">
        <v>10</v>
      </c>
      <c r="D68" s="10">
        <v>23</v>
      </c>
      <c r="E68" s="59"/>
      <c r="F68" s="58">
        <f t="shared" si="3"/>
        <v>0</v>
      </c>
    </row>
    <row r="69" spans="1:6" ht="15" x14ac:dyDescent="0.2">
      <c r="A69" s="29" t="s">
        <v>104</v>
      </c>
      <c r="B69" s="50" t="s">
        <v>53</v>
      </c>
      <c r="C69" s="51"/>
      <c r="D69" s="52"/>
      <c r="E69" s="66"/>
      <c r="F69" s="61"/>
    </row>
    <row r="70" spans="1:6" ht="45.6" customHeight="1" x14ac:dyDescent="0.2">
      <c r="A70" s="49" t="s">
        <v>105</v>
      </c>
      <c r="B70" s="57" t="s">
        <v>91</v>
      </c>
      <c r="C70" s="12" t="s">
        <v>17</v>
      </c>
      <c r="D70" s="10">
        <v>20.6</v>
      </c>
      <c r="E70" s="59"/>
      <c r="F70" s="58">
        <f t="shared" si="3"/>
        <v>0</v>
      </c>
    </row>
    <row r="71" spans="1:6" ht="42.75" x14ac:dyDescent="0.2">
      <c r="A71" s="49" t="s">
        <v>106</v>
      </c>
      <c r="B71" s="57" t="s">
        <v>57</v>
      </c>
      <c r="C71" s="12" t="s">
        <v>13</v>
      </c>
      <c r="D71" s="10">
        <v>1.7</v>
      </c>
      <c r="E71" s="59"/>
      <c r="F71" s="58">
        <f t="shared" si="3"/>
        <v>0</v>
      </c>
    </row>
    <row r="72" spans="1:6" x14ac:dyDescent="0.2">
      <c r="A72" s="49" t="s">
        <v>107</v>
      </c>
      <c r="B72" s="11" t="s">
        <v>59</v>
      </c>
      <c r="C72" s="12" t="s">
        <v>12</v>
      </c>
      <c r="D72" s="10">
        <v>13.5</v>
      </c>
      <c r="E72" s="59"/>
      <c r="F72" s="58">
        <f t="shared" si="3"/>
        <v>0</v>
      </c>
    </row>
    <row r="73" spans="1:6" ht="12.75" customHeight="1" x14ac:dyDescent="0.2">
      <c r="A73" s="73" t="s">
        <v>108</v>
      </c>
      <c r="B73" s="74"/>
      <c r="C73" s="74"/>
      <c r="D73" s="74"/>
      <c r="E73" s="75"/>
      <c r="F73" s="42">
        <f>ROUND((SUM(F62:F72)),2)</f>
        <v>0</v>
      </c>
    </row>
    <row r="74" spans="1:6" ht="15" x14ac:dyDescent="0.2">
      <c r="A74" s="29" t="s">
        <v>109</v>
      </c>
      <c r="B74" s="76" t="s">
        <v>110</v>
      </c>
      <c r="C74" s="77"/>
      <c r="D74" s="77"/>
      <c r="E74" s="77"/>
      <c r="F74" s="78"/>
    </row>
    <row r="75" spans="1:6" ht="15" x14ac:dyDescent="0.2">
      <c r="A75" s="53" t="s">
        <v>111</v>
      </c>
      <c r="B75" s="46" t="s">
        <v>29</v>
      </c>
      <c r="C75" s="47"/>
      <c r="D75" s="47"/>
      <c r="E75" s="66"/>
      <c r="F75" s="61"/>
    </row>
    <row r="76" spans="1:6" x14ac:dyDescent="0.2">
      <c r="A76" s="39" t="s">
        <v>18</v>
      </c>
      <c r="B76" s="7" t="s">
        <v>31</v>
      </c>
      <c r="C76" s="8" t="s">
        <v>13</v>
      </c>
      <c r="D76" s="10">
        <v>70.400000000000006</v>
      </c>
      <c r="E76" s="59"/>
      <c r="F76" s="58">
        <f t="shared" ref="F76:F86" si="4">ROUND((D76*E76),2)</f>
        <v>0</v>
      </c>
    </row>
    <row r="77" spans="1:6" ht="28.5" x14ac:dyDescent="0.2">
      <c r="A77" s="39" t="s">
        <v>19</v>
      </c>
      <c r="B77" s="7" t="s">
        <v>34</v>
      </c>
      <c r="C77" s="8" t="s">
        <v>13</v>
      </c>
      <c r="D77" s="10">
        <v>17.5</v>
      </c>
      <c r="E77" s="59"/>
      <c r="F77" s="58">
        <f t="shared" si="4"/>
        <v>0</v>
      </c>
    </row>
    <row r="78" spans="1:6" x14ac:dyDescent="0.2">
      <c r="A78" s="39" t="s">
        <v>20</v>
      </c>
      <c r="B78" s="7" t="s">
        <v>37</v>
      </c>
      <c r="C78" s="8" t="s">
        <v>13</v>
      </c>
      <c r="D78" s="10">
        <v>27.2</v>
      </c>
      <c r="E78" s="59"/>
      <c r="F78" s="58">
        <f t="shared" si="4"/>
        <v>0</v>
      </c>
    </row>
    <row r="79" spans="1:6" x14ac:dyDescent="0.2">
      <c r="A79" s="39" t="s">
        <v>21</v>
      </c>
      <c r="B79" s="7" t="s">
        <v>39</v>
      </c>
      <c r="C79" s="8" t="s">
        <v>13</v>
      </c>
      <c r="D79" s="10">
        <v>43.2</v>
      </c>
      <c r="E79" s="59"/>
      <c r="F79" s="58">
        <f t="shared" si="4"/>
        <v>0</v>
      </c>
    </row>
    <row r="80" spans="1:6" ht="15" x14ac:dyDescent="0.2">
      <c r="A80" s="54" t="s">
        <v>22</v>
      </c>
      <c r="B80" s="50" t="s">
        <v>40</v>
      </c>
      <c r="C80" s="16"/>
      <c r="D80" s="52"/>
      <c r="E80" s="66"/>
      <c r="F80" s="61"/>
    </row>
    <row r="81" spans="1:6" ht="28.5" x14ac:dyDescent="0.2">
      <c r="A81" s="49" t="s">
        <v>112</v>
      </c>
      <c r="B81" s="57" t="s">
        <v>69</v>
      </c>
      <c r="C81" s="14" t="s">
        <v>12</v>
      </c>
      <c r="D81" s="10">
        <v>384.9</v>
      </c>
      <c r="E81" s="59"/>
      <c r="F81" s="58">
        <f t="shared" si="4"/>
        <v>0</v>
      </c>
    </row>
    <row r="82" spans="1:6" ht="28.5" x14ac:dyDescent="0.2">
      <c r="A82" s="49" t="s">
        <v>113</v>
      </c>
      <c r="B82" s="57" t="s">
        <v>71</v>
      </c>
      <c r="C82" s="14" t="s">
        <v>10</v>
      </c>
      <c r="D82" s="10">
        <v>33</v>
      </c>
      <c r="E82" s="59"/>
      <c r="F82" s="58">
        <f t="shared" si="4"/>
        <v>0</v>
      </c>
    </row>
    <row r="83" spans="1:6" ht="15" x14ac:dyDescent="0.2">
      <c r="A83" s="29" t="s">
        <v>114</v>
      </c>
      <c r="B83" s="50" t="s">
        <v>53</v>
      </c>
      <c r="C83" s="51"/>
      <c r="D83" s="52"/>
      <c r="E83" s="66"/>
      <c r="F83" s="61"/>
    </row>
    <row r="84" spans="1:6" ht="42.6" customHeight="1" x14ac:dyDescent="0.2">
      <c r="A84" s="49" t="s">
        <v>23</v>
      </c>
      <c r="B84" s="57" t="s">
        <v>91</v>
      </c>
      <c r="C84" s="12" t="s">
        <v>17</v>
      </c>
      <c r="D84" s="10">
        <v>85.6</v>
      </c>
      <c r="E84" s="59"/>
      <c r="F84" s="58">
        <f t="shared" si="4"/>
        <v>0</v>
      </c>
    </row>
    <row r="85" spans="1:6" ht="42.75" x14ac:dyDescent="0.2">
      <c r="A85" s="49" t="s">
        <v>24</v>
      </c>
      <c r="B85" s="57" t="s">
        <v>57</v>
      </c>
      <c r="C85" s="12" t="s">
        <v>13</v>
      </c>
      <c r="D85" s="10">
        <v>2.4</v>
      </c>
      <c r="E85" s="59"/>
      <c r="F85" s="58">
        <f t="shared" si="4"/>
        <v>0</v>
      </c>
    </row>
    <row r="86" spans="1:6" x14ac:dyDescent="0.2">
      <c r="A86" s="49" t="s">
        <v>115</v>
      </c>
      <c r="B86" s="11" t="s">
        <v>59</v>
      </c>
      <c r="C86" s="12" t="s">
        <v>12</v>
      </c>
      <c r="D86" s="10">
        <v>19.100000000000001</v>
      </c>
      <c r="E86" s="59"/>
      <c r="F86" s="58">
        <f t="shared" si="4"/>
        <v>0</v>
      </c>
    </row>
    <row r="87" spans="1:6" x14ac:dyDescent="0.2">
      <c r="A87" s="73" t="s">
        <v>116</v>
      </c>
      <c r="B87" s="83"/>
      <c r="C87" s="83"/>
      <c r="D87" s="83"/>
      <c r="E87" s="75"/>
      <c r="F87" s="42">
        <f>ROUND((SUM(F76:F86)),2)</f>
        <v>0</v>
      </c>
    </row>
    <row r="88" spans="1:6" ht="15" x14ac:dyDescent="0.2">
      <c r="A88" s="29" t="s">
        <v>117</v>
      </c>
      <c r="B88" s="79" t="s">
        <v>118</v>
      </c>
      <c r="C88" s="79"/>
      <c r="D88" s="79"/>
      <c r="E88" s="79"/>
      <c r="F88" s="80"/>
    </row>
    <row r="89" spans="1:6" ht="15" x14ac:dyDescent="0.2">
      <c r="A89" s="53" t="s">
        <v>119</v>
      </c>
      <c r="B89" s="46" t="s">
        <v>29</v>
      </c>
      <c r="C89" s="47"/>
      <c r="D89" s="47"/>
      <c r="E89" s="66"/>
      <c r="F89" s="61"/>
    </row>
    <row r="90" spans="1:6" x14ac:dyDescent="0.2">
      <c r="A90" s="49" t="s">
        <v>120</v>
      </c>
      <c r="B90" s="7" t="s">
        <v>31</v>
      </c>
      <c r="C90" s="14" t="s">
        <v>13</v>
      </c>
      <c r="D90" s="10">
        <v>19.2</v>
      </c>
      <c r="E90" s="59"/>
      <c r="F90" s="58">
        <f t="shared" ref="F90:F103" si="5">ROUND((D90*E90),2)</f>
        <v>0</v>
      </c>
    </row>
    <row r="91" spans="1:6" ht="28.5" x14ac:dyDescent="0.2">
      <c r="A91" s="49" t="s">
        <v>121</v>
      </c>
      <c r="B91" s="7" t="s">
        <v>34</v>
      </c>
      <c r="C91" s="14" t="s">
        <v>13</v>
      </c>
      <c r="D91" s="10">
        <v>4.0999999999999996</v>
      </c>
      <c r="E91" s="59"/>
      <c r="F91" s="58">
        <f t="shared" si="5"/>
        <v>0</v>
      </c>
    </row>
    <row r="92" spans="1:6" x14ac:dyDescent="0.2">
      <c r="A92" s="49" t="s">
        <v>122</v>
      </c>
      <c r="B92" s="7" t="s">
        <v>37</v>
      </c>
      <c r="C92" s="14" t="s">
        <v>13</v>
      </c>
      <c r="D92" s="10">
        <v>8</v>
      </c>
      <c r="E92" s="59"/>
      <c r="F92" s="58">
        <f t="shared" si="5"/>
        <v>0</v>
      </c>
    </row>
    <row r="93" spans="1:6" x14ac:dyDescent="0.2">
      <c r="A93" s="49" t="s">
        <v>123</v>
      </c>
      <c r="B93" s="7" t="s">
        <v>39</v>
      </c>
      <c r="C93" s="14" t="s">
        <v>13</v>
      </c>
      <c r="D93" s="10">
        <v>11.2</v>
      </c>
      <c r="E93" s="59"/>
      <c r="F93" s="58">
        <f t="shared" si="5"/>
        <v>0</v>
      </c>
    </row>
    <row r="94" spans="1:6" ht="15" x14ac:dyDescent="0.2">
      <c r="A94" s="54" t="s">
        <v>124</v>
      </c>
      <c r="B94" s="50" t="s">
        <v>40</v>
      </c>
      <c r="C94" s="16"/>
      <c r="D94" s="52"/>
      <c r="E94" s="66"/>
      <c r="F94" s="61"/>
    </row>
    <row r="95" spans="1:6" ht="28.5" x14ac:dyDescent="0.2">
      <c r="A95" s="49" t="s">
        <v>125</v>
      </c>
      <c r="B95" s="57" t="s">
        <v>69</v>
      </c>
      <c r="C95" s="14" t="s">
        <v>12</v>
      </c>
      <c r="D95" s="10">
        <v>112.5</v>
      </c>
      <c r="E95" s="59"/>
      <c r="F95" s="58">
        <f t="shared" si="5"/>
        <v>0</v>
      </c>
    </row>
    <row r="96" spans="1:6" ht="28.5" x14ac:dyDescent="0.2">
      <c r="A96" s="49" t="s">
        <v>126</v>
      </c>
      <c r="B96" s="57" t="s">
        <v>71</v>
      </c>
      <c r="C96" s="14" t="s">
        <v>10</v>
      </c>
      <c r="D96" s="10">
        <v>9</v>
      </c>
      <c r="E96" s="59"/>
      <c r="F96" s="58">
        <f t="shared" si="5"/>
        <v>0</v>
      </c>
    </row>
    <row r="97" spans="1:6" x14ac:dyDescent="0.2">
      <c r="A97" s="49" t="s">
        <v>127</v>
      </c>
      <c r="B97" s="57" t="s">
        <v>41</v>
      </c>
      <c r="C97" s="14" t="s">
        <v>12</v>
      </c>
      <c r="D97" s="10">
        <v>0.8</v>
      </c>
      <c r="E97" s="59"/>
      <c r="F97" s="58">
        <f t="shared" si="5"/>
        <v>0</v>
      </c>
    </row>
    <row r="98" spans="1:6" ht="28.5" x14ac:dyDescent="0.2">
      <c r="A98" s="49" t="s">
        <v>128</v>
      </c>
      <c r="B98" s="57" t="s">
        <v>48</v>
      </c>
      <c r="C98" s="14" t="s">
        <v>13</v>
      </c>
      <c r="D98" s="10">
        <v>0.08</v>
      </c>
      <c r="E98" s="59"/>
      <c r="F98" s="58">
        <f t="shared" si="5"/>
        <v>0</v>
      </c>
    </row>
    <row r="99" spans="1:6" ht="28.5" x14ac:dyDescent="0.2">
      <c r="A99" s="49" t="s">
        <v>129</v>
      </c>
      <c r="B99" s="57" t="s">
        <v>50</v>
      </c>
      <c r="C99" s="14" t="s">
        <v>51</v>
      </c>
      <c r="D99" s="10">
        <v>10</v>
      </c>
      <c r="E99" s="59"/>
      <c r="F99" s="58">
        <f t="shared" si="5"/>
        <v>0</v>
      </c>
    </row>
    <row r="100" spans="1:6" ht="15" x14ac:dyDescent="0.2">
      <c r="A100" s="29" t="s">
        <v>130</v>
      </c>
      <c r="B100" s="50" t="s">
        <v>53</v>
      </c>
      <c r="C100" s="51"/>
      <c r="D100" s="52"/>
      <c r="E100" s="66"/>
      <c r="F100" s="61"/>
    </row>
    <row r="101" spans="1:6" ht="42.75" x14ac:dyDescent="0.2">
      <c r="A101" s="49" t="s">
        <v>131</v>
      </c>
      <c r="B101" s="57" t="s">
        <v>132</v>
      </c>
      <c r="C101" s="12" t="s">
        <v>17</v>
      </c>
      <c r="D101" s="10">
        <v>7.8</v>
      </c>
      <c r="E101" s="59"/>
      <c r="F101" s="58">
        <f t="shared" si="5"/>
        <v>0</v>
      </c>
    </row>
    <row r="102" spans="1:6" ht="42.75" x14ac:dyDescent="0.2">
      <c r="A102" s="49" t="s">
        <v>133</v>
      </c>
      <c r="B102" s="57" t="s">
        <v>57</v>
      </c>
      <c r="C102" s="12" t="s">
        <v>13</v>
      </c>
      <c r="D102" s="10">
        <v>0.7</v>
      </c>
      <c r="E102" s="59"/>
      <c r="F102" s="58">
        <f t="shared" si="5"/>
        <v>0</v>
      </c>
    </row>
    <row r="103" spans="1:6" x14ac:dyDescent="0.2">
      <c r="A103" s="49" t="s">
        <v>134</v>
      </c>
      <c r="B103" s="11" t="s">
        <v>59</v>
      </c>
      <c r="C103" s="12" t="s">
        <v>12</v>
      </c>
      <c r="D103" s="10">
        <v>5.6</v>
      </c>
      <c r="E103" s="59"/>
      <c r="F103" s="58">
        <f t="shared" si="5"/>
        <v>0</v>
      </c>
    </row>
    <row r="104" spans="1:6" x14ac:dyDescent="0.2">
      <c r="A104" s="69" t="s">
        <v>135</v>
      </c>
      <c r="B104" s="71"/>
      <c r="C104" s="71"/>
      <c r="D104" s="71"/>
      <c r="E104" s="71"/>
      <c r="F104" s="42">
        <f>ROUND((SUM(F90:F103)),2)</f>
        <v>0</v>
      </c>
    </row>
    <row r="105" spans="1:6" ht="15" x14ac:dyDescent="0.2">
      <c r="A105" s="29" t="s">
        <v>136</v>
      </c>
      <c r="B105" s="79" t="s">
        <v>137</v>
      </c>
      <c r="C105" s="79"/>
      <c r="D105" s="79"/>
      <c r="E105" s="79"/>
      <c r="F105" s="80"/>
    </row>
    <row r="106" spans="1:6" ht="15" x14ac:dyDescent="0.2">
      <c r="A106" s="29" t="s">
        <v>138</v>
      </c>
      <c r="B106" s="46" t="s">
        <v>29</v>
      </c>
      <c r="C106" s="44"/>
      <c r="D106" s="47"/>
      <c r="E106" s="66"/>
      <c r="F106" s="61"/>
    </row>
    <row r="107" spans="1:6" x14ac:dyDescent="0.2">
      <c r="A107" s="35" t="s">
        <v>139</v>
      </c>
      <c r="B107" s="7" t="s">
        <v>31</v>
      </c>
      <c r="C107" s="14" t="s">
        <v>13</v>
      </c>
      <c r="D107" s="10">
        <v>103.3</v>
      </c>
      <c r="E107" s="59"/>
      <c r="F107" s="58">
        <f t="shared" ref="F107:F120" si="6">ROUND((D107*E107),2)</f>
        <v>0</v>
      </c>
    </row>
    <row r="108" spans="1:6" ht="28.5" x14ac:dyDescent="0.2">
      <c r="A108" s="35" t="s">
        <v>140</v>
      </c>
      <c r="B108" s="7" t="s">
        <v>34</v>
      </c>
      <c r="C108" s="14" t="s">
        <v>13</v>
      </c>
      <c r="D108" s="10">
        <v>25.5</v>
      </c>
      <c r="E108" s="59"/>
      <c r="F108" s="58">
        <f t="shared" si="6"/>
        <v>0</v>
      </c>
    </row>
    <row r="109" spans="1:6" x14ac:dyDescent="0.2">
      <c r="A109" s="35" t="s">
        <v>141</v>
      </c>
      <c r="B109" s="7" t="s">
        <v>37</v>
      </c>
      <c r="C109" s="14" t="s">
        <v>13</v>
      </c>
      <c r="D109" s="10">
        <v>40</v>
      </c>
      <c r="E109" s="59"/>
      <c r="F109" s="58">
        <f t="shared" si="6"/>
        <v>0</v>
      </c>
    </row>
    <row r="110" spans="1:6" x14ac:dyDescent="0.2">
      <c r="A110" s="35" t="s">
        <v>142</v>
      </c>
      <c r="B110" s="7" t="s">
        <v>39</v>
      </c>
      <c r="C110" s="14" t="s">
        <v>13</v>
      </c>
      <c r="D110" s="10">
        <v>63.3</v>
      </c>
      <c r="E110" s="59"/>
      <c r="F110" s="58">
        <f t="shared" si="6"/>
        <v>0</v>
      </c>
    </row>
    <row r="111" spans="1:6" ht="15" x14ac:dyDescent="0.2">
      <c r="A111" s="29" t="s">
        <v>143</v>
      </c>
      <c r="B111" s="50" t="s">
        <v>40</v>
      </c>
      <c r="C111" s="47"/>
      <c r="D111" s="52"/>
      <c r="E111" s="66"/>
      <c r="F111" s="61"/>
    </row>
    <row r="112" spans="1:6" ht="28.5" x14ac:dyDescent="0.2">
      <c r="A112" s="49" t="s">
        <v>144</v>
      </c>
      <c r="B112" s="57" t="s">
        <v>69</v>
      </c>
      <c r="C112" s="14" t="s">
        <v>12</v>
      </c>
      <c r="D112" s="10">
        <v>574</v>
      </c>
      <c r="E112" s="59"/>
      <c r="F112" s="58">
        <f t="shared" si="6"/>
        <v>0</v>
      </c>
    </row>
    <row r="113" spans="1:6" ht="28.5" x14ac:dyDescent="0.2">
      <c r="A113" s="49" t="s">
        <v>145</v>
      </c>
      <c r="B113" s="57" t="s">
        <v>71</v>
      </c>
      <c r="C113" s="14" t="s">
        <v>10</v>
      </c>
      <c r="D113" s="10">
        <v>49</v>
      </c>
      <c r="E113" s="59"/>
      <c r="F113" s="58">
        <f t="shared" si="6"/>
        <v>0</v>
      </c>
    </row>
    <row r="114" spans="1:6" x14ac:dyDescent="0.2">
      <c r="A114" s="49" t="s">
        <v>146</v>
      </c>
      <c r="B114" s="57" t="s">
        <v>41</v>
      </c>
      <c r="C114" s="14" t="s">
        <v>12</v>
      </c>
      <c r="D114" s="10">
        <v>0.8</v>
      </c>
      <c r="E114" s="59"/>
      <c r="F114" s="58">
        <f t="shared" si="6"/>
        <v>0</v>
      </c>
    </row>
    <row r="115" spans="1:6" ht="28.5" x14ac:dyDescent="0.2">
      <c r="A115" s="49" t="s">
        <v>147</v>
      </c>
      <c r="B115" s="57" t="s">
        <v>48</v>
      </c>
      <c r="C115" s="14" t="s">
        <v>13</v>
      </c>
      <c r="D115" s="10">
        <v>0.08</v>
      </c>
      <c r="E115" s="59"/>
      <c r="F115" s="58">
        <f t="shared" si="6"/>
        <v>0</v>
      </c>
    </row>
    <row r="116" spans="1:6" ht="28.5" x14ac:dyDescent="0.2">
      <c r="A116" s="49" t="s">
        <v>148</v>
      </c>
      <c r="B116" s="57" t="s">
        <v>50</v>
      </c>
      <c r="C116" s="14" t="s">
        <v>51</v>
      </c>
      <c r="D116" s="10">
        <v>10</v>
      </c>
      <c r="E116" s="59"/>
      <c r="F116" s="58">
        <f t="shared" si="6"/>
        <v>0</v>
      </c>
    </row>
    <row r="117" spans="1:6" ht="15" x14ac:dyDescent="0.2">
      <c r="A117" s="29" t="s">
        <v>149</v>
      </c>
      <c r="B117" s="50" t="s">
        <v>53</v>
      </c>
      <c r="C117" s="51"/>
      <c r="D117" s="52"/>
      <c r="E117" s="66"/>
      <c r="F117" s="61"/>
    </row>
    <row r="118" spans="1:6" ht="42.75" x14ac:dyDescent="0.2">
      <c r="A118" s="49" t="s">
        <v>150</v>
      </c>
      <c r="B118" s="57" t="s">
        <v>132</v>
      </c>
      <c r="C118" s="12" t="s">
        <v>17</v>
      </c>
      <c r="D118" s="10">
        <v>39.1</v>
      </c>
      <c r="E118" s="59"/>
      <c r="F118" s="58">
        <f t="shared" si="6"/>
        <v>0</v>
      </c>
    </row>
    <row r="119" spans="1:6" ht="42.75" x14ac:dyDescent="0.2">
      <c r="A119" s="49" t="s">
        <v>151</v>
      </c>
      <c r="B119" s="57" t="s">
        <v>57</v>
      </c>
      <c r="C119" s="12" t="s">
        <v>13</v>
      </c>
      <c r="D119" s="10">
        <v>3.6</v>
      </c>
      <c r="E119" s="59"/>
      <c r="F119" s="58">
        <f t="shared" si="6"/>
        <v>0</v>
      </c>
    </row>
    <row r="120" spans="1:6" x14ac:dyDescent="0.2">
      <c r="A120" s="49" t="s">
        <v>152</v>
      </c>
      <c r="B120" s="11" t="s">
        <v>59</v>
      </c>
      <c r="C120" s="12" t="s">
        <v>12</v>
      </c>
      <c r="D120" s="10">
        <v>28.1</v>
      </c>
      <c r="E120" s="59"/>
      <c r="F120" s="58">
        <f t="shared" si="6"/>
        <v>0</v>
      </c>
    </row>
    <row r="121" spans="1:6" x14ac:dyDescent="0.2">
      <c r="A121" s="69" t="s">
        <v>153</v>
      </c>
      <c r="B121" s="70"/>
      <c r="C121" s="70"/>
      <c r="D121" s="70"/>
      <c r="E121" s="71"/>
      <c r="F121" s="42">
        <f>ROUND((SUM(F107:F120)),2)</f>
        <v>0</v>
      </c>
    </row>
    <row r="122" spans="1:6" ht="15" x14ac:dyDescent="0.2">
      <c r="A122" s="29" t="s">
        <v>154</v>
      </c>
      <c r="B122" s="79" t="s">
        <v>155</v>
      </c>
      <c r="C122" s="79"/>
      <c r="D122" s="79"/>
      <c r="E122" s="79"/>
      <c r="F122" s="80"/>
    </row>
    <row r="123" spans="1:6" ht="15" x14ac:dyDescent="0.2">
      <c r="A123" s="29" t="s">
        <v>156</v>
      </c>
      <c r="B123" s="46" t="s">
        <v>29</v>
      </c>
      <c r="C123" s="44"/>
      <c r="D123" s="47"/>
      <c r="E123" s="67"/>
      <c r="F123" s="45"/>
    </row>
    <row r="124" spans="1:6" x14ac:dyDescent="0.2">
      <c r="A124" s="35" t="s">
        <v>157</v>
      </c>
      <c r="B124" s="7" t="s">
        <v>31</v>
      </c>
      <c r="C124" s="14" t="s">
        <v>13</v>
      </c>
      <c r="D124" s="10">
        <v>109.3</v>
      </c>
      <c r="E124" s="59"/>
      <c r="F124" s="58">
        <f t="shared" ref="F124:F137" si="7">ROUND((D124*E124),2)</f>
        <v>0</v>
      </c>
    </row>
    <row r="125" spans="1:6" ht="28.5" x14ac:dyDescent="0.2">
      <c r="A125" s="35" t="s">
        <v>158</v>
      </c>
      <c r="B125" s="7" t="s">
        <v>34</v>
      </c>
      <c r="C125" s="14" t="s">
        <v>13</v>
      </c>
      <c r="D125" s="10">
        <v>26.1</v>
      </c>
      <c r="E125" s="59"/>
      <c r="F125" s="58">
        <f t="shared" si="7"/>
        <v>0</v>
      </c>
    </row>
    <row r="126" spans="1:6" x14ac:dyDescent="0.2">
      <c r="A126" s="35" t="s">
        <v>159</v>
      </c>
      <c r="B126" s="7" t="s">
        <v>37</v>
      </c>
      <c r="C126" s="14" t="s">
        <v>13</v>
      </c>
      <c r="D126" s="10">
        <v>43.2</v>
      </c>
      <c r="E126" s="59"/>
      <c r="F126" s="58">
        <f t="shared" si="7"/>
        <v>0</v>
      </c>
    </row>
    <row r="127" spans="1:6" x14ac:dyDescent="0.2">
      <c r="A127" s="35" t="s">
        <v>160</v>
      </c>
      <c r="B127" s="7" t="s">
        <v>39</v>
      </c>
      <c r="C127" s="14" t="s">
        <v>13</v>
      </c>
      <c r="D127" s="10">
        <v>66.099999999999994</v>
      </c>
      <c r="E127" s="59"/>
      <c r="F127" s="58">
        <f t="shared" si="7"/>
        <v>0</v>
      </c>
    </row>
    <row r="128" spans="1:6" ht="15" x14ac:dyDescent="0.2">
      <c r="A128" s="29" t="s">
        <v>161</v>
      </c>
      <c r="B128" s="50" t="s">
        <v>40</v>
      </c>
      <c r="C128" s="47"/>
      <c r="D128" s="52"/>
      <c r="E128" s="66"/>
      <c r="F128" s="61"/>
    </row>
    <row r="129" spans="1:6" ht="28.5" x14ac:dyDescent="0.2">
      <c r="A129" s="49" t="s">
        <v>162</v>
      </c>
      <c r="B129" s="7" t="s">
        <v>69</v>
      </c>
      <c r="C129" s="14" t="s">
        <v>12</v>
      </c>
      <c r="D129" s="10">
        <v>611.9</v>
      </c>
      <c r="E129" s="59"/>
      <c r="F129" s="58">
        <f t="shared" si="7"/>
        <v>0</v>
      </c>
    </row>
    <row r="130" spans="1:6" ht="28.5" x14ac:dyDescent="0.2">
      <c r="A130" s="49" t="s">
        <v>163</v>
      </c>
      <c r="B130" s="7" t="s">
        <v>71</v>
      </c>
      <c r="C130" s="14" t="s">
        <v>10</v>
      </c>
      <c r="D130" s="10">
        <v>53</v>
      </c>
      <c r="E130" s="59"/>
      <c r="F130" s="58">
        <f t="shared" si="7"/>
        <v>0</v>
      </c>
    </row>
    <row r="131" spans="1:6" x14ac:dyDescent="0.2">
      <c r="A131" s="49" t="s">
        <v>164</v>
      </c>
      <c r="B131" s="7" t="s">
        <v>41</v>
      </c>
      <c r="C131" s="14" t="s">
        <v>12</v>
      </c>
      <c r="D131" s="10">
        <v>3.7</v>
      </c>
      <c r="E131" s="59"/>
      <c r="F131" s="58">
        <f t="shared" si="7"/>
        <v>0</v>
      </c>
    </row>
    <row r="132" spans="1:6" ht="28.5" x14ac:dyDescent="0.2">
      <c r="A132" s="49" t="s">
        <v>165</v>
      </c>
      <c r="B132" s="7" t="s">
        <v>48</v>
      </c>
      <c r="C132" s="14" t="s">
        <v>13</v>
      </c>
      <c r="D132" s="10">
        <v>0.38</v>
      </c>
      <c r="E132" s="59"/>
      <c r="F132" s="58">
        <f t="shared" si="7"/>
        <v>0</v>
      </c>
    </row>
    <row r="133" spans="1:6" ht="28.5" x14ac:dyDescent="0.2">
      <c r="A133" s="49" t="s">
        <v>166</v>
      </c>
      <c r="B133" s="7" t="s">
        <v>50</v>
      </c>
      <c r="C133" s="14" t="s">
        <v>51</v>
      </c>
      <c r="D133" s="10">
        <v>60</v>
      </c>
      <c r="E133" s="59"/>
      <c r="F133" s="58">
        <f t="shared" si="7"/>
        <v>0</v>
      </c>
    </row>
    <row r="134" spans="1:6" ht="15" x14ac:dyDescent="0.2">
      <c r="A134" s="29" t="s">
        <v>167</v>
      </c>
      <c r="B134" s="50" t="s">
        <v>53</v>
      </c>
      <c r="C134" s="51"/>
      <c r="D134" s="52"/>
      <c r="E134" s="66"/>
      <c r="F134" s="61"/>
    </row>
    <row r="135" spans="1:6" ht="42.75" x14ac:dyDescent="0.2">
      <c r="A135" s="49" t="s">
        <v>168</v>
      </c>
      <c r="B135" s="57" t="s">
        <v>132</v>
      </c>
      <c r="C135" s="12" t="s">
        <v>17</v>
      </c>
      <c r="D135" s="10">
        <v>19</v>
      </c>
      <c r="E135" s="59"/>
      <c r="F135" s="58">
        <f t="shared" si="7"/>
        <v>0</v>
      </c>
    </row>
    <row r="136" spans="1:6" ht="42.75" x14ac:dyDescent="0.2">
      <c r="A136" s="49" t="s">
        <v>169</v>
      </c>
      <c r="B136" s="57" t="s">
        <v>57</v>
      </c>
      <c r="C136" s="12" t="s">
        <v>13</v>
      </c>
      <c r="D136" s="10">
        <v>3.9</v>
      </c>
      <c r="E136" s="59"/>
      <c r="F136" s="58">
        <f t="shared" si="7"/>
        <v>0</v>
      </c>
    </row>
    <row r="137" spans="1:6" x14ac:dyDescent="0.2">
      <c r="A137" s="49" t="s">
        <v>170</v>
      </c>
      <c r="B137" s="11" t="s">
        <v>59</v>
      </c>
      <c r="C137" s="12" t="s">
        <v>12</v>
      </c>
      <c r="D137" s="10">
        <v>30.4</v>
      </c>
      <c r="E137" s="59"/>
      <c r="F137" s="58">
        <f t="shared" si="7"/>
        <v>0</v>
      </c>
    </row>
    <row r="138" spans="1:6" x14ac:dyDescent="0.2">
      <c r="A138" s="69" t="s">
        <v>171</v>
      </c>
      <c r="B138" s="70"/>
      <c r="C138" s="70"/>
      <c r="D138" s="70"/>
      <c r="E138" s="71"/>
      <c r="F138" s="42">
        <f>ROUND((SUM(F123:F137)),2)</f>
        <v>0</v>
      </c>
    </row>
    <row r="139" spans="1:6" ht="15" x14ac:dyDescent="0.2">
      <c r="A139" s="29">
        <v>9</v>
      </c>
      <c r="B139" s="79" t="s">
        <v>172</v>
      </c>
      <c r="C139" s="79"/>
      <c r="D139" s="79"/>
      <c r="E139" s="79"/>
      <c r="F139" s="80"/>
    </row>
    <row r="140" spans="1:6" ht="15" x14ac:dyDescent="0.2">
      <c r="A140" s="29" t="s">
        <v>173</v>
      </c>
      <c r="B140" s="46" t="s">
        <v>29</v>
      </c>
      <c r="C140" s="44"/>
      <c r="D140" s="47"/>
      <c r="E140" s="66"/>
      <c r="F140" s="61"/>
    </row>
    <row r="141" spans="1:6" x14ac:dyDescent="0.2">
      <c r="A141" s="35" t="s">
        <v>174</v>
      </c>
      <c r="B141" s="7" t="s">
        <v>31</v>
      </c>
      <c r="C141" s="14" t="s">
        <v>13</v>
      </c>
      <c r="D141" s="10">
        <v>109.7</v>
      </c>
      <c r="E141" s="59"/>
      <c r="F141" s="58">
        <f t="shared" ref="F141:F154" si="8">ROUND((D141*E141),2)</f>
        <v>0</v>
      </c>
    </row>
    <row r="142" spans="1:6" ht="28.5" x14ac:dyDescent="0.2">
      <c r="A142" s="35" t="s">
        <v>175</v>
      </c>
      <c r="B142" s="7" t="s">
        <v>34</v>
      </c>
      <c r="C142" s="14" t="s">
        <v>13</v>
      </c>
      <c r="D142" s="10">
        <v>26.4</v>
      </c>
      <c r="E142" s="59"/>
      <c r="F142" s="58">
        <f t="shared" si="8"/>
        <v>0</v>
      </c>
    </row>
    <row r="143" spans="1:6" x14ac:dyDescent="0.2">
      <c r="A143" s="35" t="s">
        <v>176</v>
      </c>
      <c r="B143" s="7" t="s">
        <v>37</v>
      </c>
      <c r="C143" s="14" t="s">
        <v>13</v>
      </c>
      <c r="D143" s="10">
        <v>43.2</v>
      </c>
      <c r="E143" s="59"/>
      <c r="F143" s="58">
        <f t="shared" si="8"/>
        <v>0</v>
      </c>
    </row>
    <row r="144" spans="1:6" x14ac:dyDescent="0.2">
      <c r="A144" s="35" t="s">
        <v>177</v>
      </c>
      <c r="B144" s="7" t="s">
        <v>39</v>
      </c>
      <c r="C144" s="14" t="s">
        <v>13</v>
      </c>
      <c r="D144" s="10">
        <v>66.5</v>
      </c>
      <c r="E144" s="59"/>
      <c r="F144" s="58">
        <f t="shared" si="8"/>
        <v>0</v>
      </c>
    </row>
    <row r="145" spans="1:6" ht="15" x14ac:dyDescent="0.2">
      <c r="A145" s="29" t="s">
        <v>178</v>
      </c>
      <c r="B145" s="50" t="s">
        <v>40</v>
      </c>
      <c r="C145" s="47"/>
      <c r="D145" s="52"/>
      <c r="E145" s="66"/>
      <c r="F145" s="61"/>
    </row>
    <row r="146" spans="1:6" ht="27.75" customHeight="1" x14ac:dyDescent="0.2">
      <c r="A146" s="49" t="s">
        <v>179</v>
      </c>
      <c r="B146" s="57" t="s">
        <v>69</v>
      </c>
      <c r="C146" s="14" t="s">
        <v>12</v>
      </c>
      <c r="D146" s="10">
        <v>620</v>
      </c>
      <c r="E146" s="59"/>
      <c r="F146" s="58">
        <f t="shared" si="8"/>
        <v>0</v>
      </c>
    </row>
    <row r="147" spans="1:6" ht="13.5" customHeight="1" x14ac:dyDescent="0.2">
      <c r="A147" s="49" t="s">
        <v>180</v>
      </c>
      <c r="B147" s="57" t="s">
        <v>71</v>
      </c>
      <c r="C147" s="14" t="s">
        <v>10</v>
      </c>
      <c r="D147" s="10">
        <v>53</v>
      </c>
      <c r="E147" s="59"/>
      <c r="F147" s="58">
        <f t="shared" si="8"/>
        <v>0</v>
      </c>
    </row>
    <row r="148" spans="1:6" ht="12.75" customHeight="1" x14ac:dyDescent="0.2">
      <c r="A148" s="49" t="s">
        <v>181</v>
      </c>
      <c r="B148" s="57" t="s">
        <v>41</v>
      </c>
      <c r="C148" s="14" t="s">
        <v>12</v>
      </c>
      <c r="D148" s="10">
        <v>0.8</v>
      </c>
      <c r="E148" s="59"/>
      <c r="F148" s="58">
        <f t="shared" si="8"/>
        <v>0</v>
      </c>
    </row>
    <row r="149" spans="1:6" ht="12.75" customHeight="1" x14ac:dyDescent="0.2">
      <c r="A149" s="49" t="s">
        <v>182</v>
      </c>
      <c r="B149" s="57" t="s">
        <v>183</v>
      </c>
      <c r="C149" s="14" t="s">
        <v>13</v>
      </c>
      <c r="D149" s="10">
        <v>0.08</v>
      </c>
      <c r="E149" s="59"/>
      <c r="F149" s="58">
        <f t="shared" si="8"/>
        <v>0</v>
      </c>
    </row>
    <row r="150" spans="1:6" ht="28.5" x14ac:dyDescent="0.2">
      <c r="A150" s="49" t="s">
        <v>184</v>
      </c>
      <c r="B150" s="57" t="s">
        <v>50</v>
      </c>
      <c r="C150" s="14" t="s">
        <v>51</v>
      </c>
      <c r="D150" s="10">
        <v>10</v>
      </c>
      <c r="E150" s="59"/>
      <c r="F150" s="58">
        <f t="shared" si="8"/>
        <v>0</v>
      </c>
    </row>
    <row r="151" spans="1:6" ht="15" x14ac:dyDescent="0.2">
      <c r="A151" s="29" t="s">
        <v>185</v>
      </c>
      <c r="B151" s="50" t="s">
        <v>53</v>
      </c>
      <c r="C151" s="51"/>
      <c r="D151" s="52"/>
      <c r="E151" s="66"/>
      <c r="F151" s="61"/>
    </row>
    <row r="152" spans="1:6" ht="42.75" x14ac:dyDescent="0.2">
      <c r="A152" s="49" t="s">
        <v>186</v>
      </c>
      <c r="B152" s="57" t="s">
        <v>132</v>
      </c>
      <c r="C152" s="12" t="s">
        <v>17</v>
      </c>
      <c r="D152" s="10">
        <v>53</v>
      </c>
      <c r="E152" s="59"/>
      <c r="F152" s="58">
        <f t="shared" si="8"/>
        <v>0</v>
      </c>
    </row>
    <row r="153" spans="1:6" ht="42.75" x14ac:dyDescent="0.2">
      <c r="A153" s="49" t="s">
        <v>187</v>
      </c>
      <c r="B153" s="57" t="s">
        <v>57</v>
      </c>
      <c r="C153" s="12" t="s">
        <v>13</v>
      </c>
      <c r="D153" s="10">
        <v>3.9</v>
      </c>
      <c r="E153" s="59"/>
      <c r="F153" s="58">
        <f t="shared" si="8"/>
        <v>0</v>
      </c>
    </row>
    <row r="154" spans="1:6" x14ac:dyDescent="0.2">
      <c r="A154" s="49" t="s">
        <v>188</v>
      </c>
      <c r="B154" s="11" t="s">
        <v>59</v>
      </c>
      <c r="C154" s="12" t="s">
        <v>12</v>
      </c>
      <c r="D154" s="10">
        <v>30.4</v>
      </c>
      <c r="E154" s="59"/>
      <c r="F154" s="58">
        <f t="shared" si="8"/>
        <v>0</v>
      </c>
    </row>
    <row r="155" spans="1:6" x14ac:dyDescent="0.2">
      <c r="A155" s="69" t="s">
        <v>189</v>
      </c>
      <c r="B155" s="70"/>
      <c r="C155" s="70"/>
      <c r="D155" s="70"/>
      <c r="E155" s="71"/>
      <c r="F155" s="42">
        <f>ROUND((SUM(F141:F154)),2)</f>
        <v>0</v>
      </c>
    </row>
    <row r="156" spans="1:6" ht="15.75" thickBot="1" x14ac:dyDescent="0.25">
      <c r="A156" s="84" t="s">
        <v>190</v>
      </c>
      <c r="B156" s="85"/>
      <c r="C156" s="85"/>
      <c r="D156" s="85"/>
      <c r="E156" s="86"/>
      <c r="F156" s="28">
        <f>ROUND((F28+F42+F59+F73+F87+F104+F121+F138+F155),2)</f>
        <v>0</v>
      </c>
    </row>
  </sheetData>
  <sheetProtection formatColumns="0" selectLockedCells="1"/>
  <mergeCells count="27">
    <mergeCell ref="A5:F5"/>
    <mergeCell ref="A8:A9"/>
    <mergeCell ref="B8:B9"/>
    <mergeCell ref="C8:C9"/>
    <mergeCell ref="D8:D9"/>
    <mergeCell ref="E8:F8"/>
    <mergeCell ref="A156:E156"/>
    <mergeCell ref="B105:F105"/>
    <mergeCell ref="B122:F122"/>
    <mergeCell ref="A138:E138"/>
    <mergeCell ref="B139:F139"/>
    <mergeCell ref="A155:E155"/>
    <mergeCell ref="A2:F2"/>
    <mergeCell ref="A73:E73"/>
    <mergeCell ref="B74:F74"/>
    <mergeCell ref="A104:E104"/>
    <mergeCell ref="B60:F60"/>
    <mergeCell ref="B12:F12"/>
    <mergeCell ref="A87:E87"/>
    <mergeCell ref="B88:F88"/>
    <mergeCell ref="A121:E121"/>
    <mergeCell ref="A11:F11"/>
    <mergeCell ref="A28:E28"/>
    <mergeCell ref="B29:F29"/>
    <mergeCell ref="A42:E42"/>
    <mergeCell ref="B43:F43"/>
    <mergeCell ref="A59:E59"/>
  </mergeCells>
  <phoneticPr fontId="7" type="noConversion"/>
  <conditionalFormatting sqref="F7">
    <cfRule type="containsText" dxfId="0" priority="1" operator="containsText" text="Rangovas įrašo įmonės pavadinimą">
      <formula>NOT(ISERROR(SEARCH("Rangovas įrašo įmonės pavadinimą",F7)))</formula>
    </cfRule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5850-73CC-4848-AE5C-A5AC35AD4388}">
  <dimension ref="A2:C14"/>
  <sheetViews>
    <sheetView workbookViewId="0">
      <selection activeCell="B23" sqref="B23"/>
    </sheetView>
  </sheetViews>
  <sheetFormatPr defaultRowHeight="15" x14ac:dyDescent="0.25"/>
  <cols>
    <col min="2" max="2" width="31" customWidth="1"/>
    <col min="3" max="3" width="16.5703125" customWidth="1"/>
  </cols>
  <sheetData>
    <row r="2" spans="1:3" s="1" customFormat="1" x14ac:dyDescent="0.25">
      <c r="A2" s="3" t="s">
        <v>3</v>
      </c>
      <c r="B2" s="3" t="s">
        <v>191</v>
      </c>
      <c r="C2" s="3" t="s">
        <v>192</v>
      </c>
    </row>
    <row r="3" spans="1:3" x14ac:dyDescent="0.25">
      <c r="A3" s="4">
        <v>1</v>
      </c>
      <c r="B3" s="5" t="s">
        <v>193</v>
      </c>
      <c r="C3" s="64" t="e">
        <f>+Sheet1!#REF!</f>
        <v>#REF!</v>
      </c>
    </row>
    <row r="4" spans="1:3" x14ac:dyDescent="0.25">
      <c r="A4" s="4">
        <v>2</v>
      </c>
      <c r="B4" s="5" t="s">
        <v>194</v>
      </c>
      <c r="C4" s="64">
        <f>+Sheet1!F156</f>
        <v>0</v>
      </c>
    </row>
    <row r="5" spans="1:3" x14ac:dyDescent="0.25">
      <c r="A5" s="4">
        <v>3</v>
      </c>
      <c r="B5" s="5" t="s">
        <v>195</v>
      </c>
      <c r="C5" s="64" t="e">
        <f>+Sheet1!#REF!</f>
        <v>#REF!</v>
      </c>
    </row>
    <row r="6" spans="1:3" x14ac:dyDescent="0.25">
      <c r="A6" s="4">
        <v>4</v>
      </c>
      <c r="B6" s="5" t="s">
        <v>196</v>
      </c>
      <c r="C6" s="64" t="e">
        <f>+Sheet1!#REF!</f>
        <v>#REF!</v>
      </c>
    </row>
    <row r="7" spans="1:3" x14ac:dyDescent="0.25">
      <c r="A7" s="4">
        <v>5</v>
      </c>
      <c r="B7" s="5" t="s">
        <v>197</v>
      </c>
      <c r="C7" s="64" t="e">
        <f>+Sheet1!#REF!</f>
        <v>#REF!</v>
      </c>
    </row>
    <row r="8" spans="1:3" x14ac:dyDescent="0.25">
      <c r="A8" s="4">
        <v>6</v>
      </c>
      <c r="B8" s="5" t="s">
        <v>198</v>
      </c>
      <c r="C8" s="64" t="e">
        <f>+Sheet1!#REF!</f>
        <v>#REF!</v>
      </c>
    </row>
    <row r="9" spans="1:3" x14ac:dyDescent="0.25">
      <c r="A9" s="4">
        <v>7</v>
      </c>
      <c r="B9" s="5" t="s">
        <v>199</v>
      </c>
      <c r="C9" s="64" t="e">
        <f>+Sheet1!#REF!</f>
        <v>#REF!</v>
      </c>
    </row>
    <row r="10" spans="1:3" x14ac:dyDescent="0.25">
      <c r="A10" s="4">
        <v>8</v>
      </c>
      <c r="B10" s="5" t="s">
        <v>200</v>
      </c>
      <c r="C10" s="64" t="e">
        <f>+Sheet1!#REF!</f>
        <v>#REF!</v>
      </c>
    </row>
    <row r="11" spans="1:3" x14ac:dyDescent="0.25">
      <c r="A11" s="4">
        <v>9</v>
      </c>
      <c r="B11" s="5" t="s">
        <v>201</v>
      </c>
      <c r="C11" s="64" t="e">
        <f>+Sheet1!#REF!</f>
        <v>#REF!</v>
      </c>
    </row>
    <row r="12" spans="1:3" x14ac:dyDescent="0.25">
      <c r="A12" s="4">
        <v>10</v>
      </c>
      <c r="B12" s="5" t="s">
        <v>202</v>
      </c>
      <c r="C12" s="64" t="e">
        <f>+Sheet1!#REF!</f>
        <v>#REF!</v>
      </c>
    </row>
    <row r="13" spans="1:3" x14ac:dyDescent="0.25">
      <c r="A13" s="55">
        <f>+Sheet1!F7</f>
        <v>0</v>
      </c>
      <c r="B13" s="55"/>
      <c r="C13" s="64" t="e">
        <f>SUM(C3:C12)</f>
        <v>#REF!</v>
      </c>
    </row>
    <row r="14" spans="1:3" x14ac:dyDescent="0.25">
      <c r="A14" s="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2590677BDB81E49A6E5799895AA61AB" ma:contentTypeVersion="20" ma:contentTypeDescription="Kurkite naują dokumentą." ma:contentTypeScope="" ma:versionID="5f7608d46b667ed89e64a10b142f3d56">
  <xsd:schema xmlns:xsd="http://www.w3.org/2001/XMLSchema" xmlns:xs="http://www.w3.org/2001/XMLSchema" xmlns:p="http://schemas.microsoft.com/office/2006/metadata/properties" xmlns:ns2="ff9a5c92-4819-423e-b5a8-42f2667acb81" xmlns:ns3="aa4df4ad-5d2d-40cc-8892-0532580ad8da" targetNamespace="http://schemas.microsoft.com/office/2006/metadata/properties" ma:root="true" ma:fieldsID="c1b41110ca7850b09a2c6747f1e6a0cd" ns2:_="" ns3:_="">
    <xsd:import namespace="ff9a5c92-4819-423e-b5a8-42f2667acb81"/>
    <xsd:import namespace="aa4df4ad-5d2d-40cc-8892-0532580ad8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Savininkas" minOccurs="0"/>
                <xsd:element ref="ns3:Pirkimob_x016b_das" minOccurs="0"/>
                <xsd:element ref="ns3:Status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a5c92-4819-423e-b5a8-42f2667acb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df4ad-5d2d-40cc-8892-0532580ad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avininkas" ma:index="20" nillable="true" ma:displayName="Savininkas" ma:format="Dropdown" ma:internalName="Savininkas">
      <xsd:simpleType>
        <xsd:restriction base="dms:Choice">
          <xsd:enumeration value="Aistė Kielaitė"/>
          <xsd:enumeration value="Audronė Petraitytė"/>
          <xsd:enumeration value="Brigita Skliuderytė"/>
          <xsd:enumeration value="Eglė Gudonienė"/>
          <xsd:enumeration value="Eglė Skučienė"/>
          <xsd:enumeration value="Eglė Čekanauskienė"/>
          <xsd:enumeration value="Jolita Dumčienė"/>
          <xsd:enumeration value="Jūratė Prieskienė"/>
          <xsd:enumeration value="Giedrė Molienė"/>
          <xsd:enumeration value="Nika Armonė"/>
          <xsd:enumeration value="Mantas Kuzma"/>
          <xsd:enumeration value="Rimutė Sabaliauskaitė"/>
          <xsd:enumeration value="Sandra Brazauskienė"/>
          <xsd:enumeration value="Skaistė Guigaitė"/>
          <xsd:enumeration value="Viktorija Balčiūnienė"/>
          <xsd:enumeration value="Žaneta Milkevičiūtė-Petrukanec"/>
        </xsd:restriction>
      </xsd:simpleType>
    </xsd:element>
    <xsd:element name="Pirkimob_x016b_das" ma:index="21" nillable="true" ma:displayName="Pirkimo būdas" ma:format="Dropdown" ma:internalName="Pirkimob_x016b_das">
      <xsd:simpleType>
        <xsd:restriction base="dms:Choice">
          <xsd:enumeration value="ATNvarz"/>
          <xsd:enumeration value="DPS"/>
          <xsd:enumeration value="KONKR"/>
          <xsd:enumeration value="NSAP"/>
          <xsd:enumeration value="SAP"/>
          <xsd:enumeration value="SND"/>
          <xsd:enumeration value="TND"/>
          <xsd:enumeration value="SAK"/>
          <xsd:enumeration value="TAK"/>
          <xsd:enumeration value="SSD"/>
          <xsd:enumeration value="TSD"/>
        </xsd:restriction>
      </xsd:simpleType>
    </xsd:element>
    <xsd:element name="Statusas" ma:index="22" nillable="true" ma:displayName="Statusas" ma:default="Inicijavimas" ma:format="RadioButtons" ma:internalName="Statusas">
      <xsd:simpleType>
        <xsd:restriction base="dms:Choice">
          <xsd:enumeration value="Inicijavimas"/>
          <xsd:enumeration value="Dokumentų tvirtinimas Ecocost"/>
          <xsd:enumeration value="Pirkimo dokumentų tvortonimo lauukimas"/>
          <xsd:enumeration value="Paraiškų laukimas"/>
          <xsd:enumeration value="Paraiškų vertinimas"/>
          <xsd:enumeration value="Paraiškų paaiškinimas / patiklinimas"/>
          <xsd:enumeration value="Protokolo balsavimo laukimas (paraiškos tiklsin)"/>
          <xsd:enumeration value="Pirminių pasiūlymų laukimas"/>
          <xsd:enumeration value="Pirminių pasiūlymų verinimas"/>
          <xsd:enumeration value="Pirminių paaiškinimas / patiklinimas"/>
          <xsd:enumeration value="Protokolo balsavimo laukimas (pasiūl tiklsin)"/>
          <xsd:enumeration value="Galutinių pasiūlymų laukimas"/>
          <xsd:enumeration value="Galutinių pasiūlymų vertinimas"/>
          <xsd:enumeration value="Galutinių paaiškinimas / patiklinimas"/>
          <xsd:enumeration value="Laukiamas eikės patvirtinimas iš komisijos ar koordinatoriaus"/>
          <xsd:enumeration value="Pretenzij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kimob_x016b_das xmlns="aa4df4ad-5d2d-40cc-8892-0532580ad8da" xsi:nil="true"/>
    <Statusas xmlns="aa4df4ad-5d2d-40cc-8892-0532580ad8da">Inicijavimas</Statusas>
    <Savininkas xmlns="aa4df4ad-5d2d-40cc-8892-0532580ad8da" xsi:nil="true"/>
  </documentManagement>
</p:properties>
</file>

<file path=customXml/itemProps1.xml><?xml version="1.0" encoding="utf-8"?>
<ds:datastoreItem xmlns:ds="http://schemas.openxmlformats.org/officeDocument/2006/customXml" ds:itemID="{D222CF0B-5E4D-494A-8B6F-FC6F5F166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a5c92-4819-423e-b5a8-42f2667acb81"/>
    <ds:schemaRef ds:uri="aa4df4ad-5d2d-40cc-8892-0532580ad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C88A9-6673-476F-8F5D-120EC1D115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373F9-9A59-4A1E-BAF8-6B0A92AF0728}">
  <ds:schemaRefs>
    <ds:schemaRef ds:uri="http://schemas.microsoft.com/office/2006/metadata/properties"/>
    <ds:schemaRef ds:uri="http://schemas.microsoft.com/office/infopath/2007/PartnerControls"/>
    <ds:schemaRef ds:uri="aa4df4ad-5d2d-40cc-8892-0532580ad8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Aistė Kielaitė</dc:creator>
  <cp:keywords/>
  <dc:description/>
  <cp:lastModifiedBy>Artūras Brancevičius</cp:lastModifiedBy>
  <cp:revision/>
  <dcterms:created xsi:type="dcterms:W3CDTF">2015-06-05T18:17:20Z</dcterms:created>
  <dcterms:modified xsi:type="dcterms:W3CDTF">2021-04-26T05:30:07Z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2020-08-19T11:57:57Z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371a6d4a-c39b-4e2b-b9b7-4937c58df89a</vt:lpwstr>
  </property>
  <property fmtid="{D5CDD505-2E9C-101B-9397-08002B2CF9AE}" pid="8" name="MSIP_Label_cfcb905c-755b-4fd4-bd20-0d682d4f1d27_ContentBits">
    <vt:lpwstr>0</vt:lpwstr>
  </property>
  <property fmtid="{D5CDD505-2E9C-101B-9397-08002B2CF9AE}" pid="9" name="ContentTypeId">
    <vt:lpwstr>0x01010042590677BDB81E49A6E5799895AA61AB</vt:lpwstr>
  </property>
</Properties>
</file>