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lglt-my.sharepoint.com/personal/arvydas_mordosas_gtc_lt1/Documents/Documents/Pirkimai/didelės vertes pirkimai/ranga/triukšmo sienelės Klaipėda/Klaipėdos triukšmo sienos E (Elektrotechnikos) dalies darbai/kvietimo sąlygos/"/>
    </mc:Choice>
  </mc:AlternateContent>
  <xr:revisionPtr revIDLastSave="39" documentId="13_ncr:1_{0DDED90F-A02A-4FE3-8B31-E0C11890A6ED}" xr6:coauthVersionLast="46" xr6:coauthVersionMax="46" xr10:uidLastSave="{3ED1903C-2B35-4FBE-B67A-1EC805DF67A0}"/>
  <bookViews>
    <workbookView xWindow="-110" yWindow="-110" windowWidth="19420" windowHeight="10420" xr2:uid="{00000000-000D-0000-FFFF-FFFF00000000}"/>
  </bookViews>
  <sheets>
    <sheet name="Sheet1" sheetId="1" r:id="rId1"/>
    <sheet name="Sheet2" sheetId="2" r:id="rId2"/>
  </sheets>
  <definedNames>
    <definedName name="_Hlk45626560" localSheetId="0">Sheet1!#REF!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2" l="1"/>
  <c r="C10" i="2" l="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100" i="1"/>
  <c r="F101" i="1"/>
  <c r="F102" i="1"/>
  <c r="F103" i="1"/>
  <c r="F104" i="1"/>
  <c r="F105" i="1"/>
  <c r="F106" i="1"/>
  <c r="F27" i="1"/>
  <c r="F28" i="1"/>
  <c r="F29" i="1"/>
  <c r="F30" i="1"/>
  <c r="F31" i="1"/>
  <c r="F32" i="1"/>
  <c r="F33" i="1"/>
  <c r="F34" i="1"/>
  <c r="F35" i="1"/>
  <c r="F36" i="1"/>
  <c r="F37" i="1"/>
  <c r="F38" i="1"/>
  <c r="F39" i="1"/>
  <c r="F40" i="1"/>
  <c r="F41" i="1"/>
  <c r="F42" i="1"/>
  <c r="F43" i="1"/>
  <c r="F44" i="1"/>
  <c r="F45" i="1"/>
  <c r="F46" i="1"/>
  <c r="F47" i="1"/>
  <c r="F48" i="1"/>
  <c r="F49" i="1"/>
  <c r="F50" i="1"/>
  <c r="F51" i="1"/>
  <c r="F52" i="1"/>
  <c r="F18" i="1"/>
  <c r="F19" i="1"/>
  <c r="F20" i="1"/>
  <c r="F21" i="1"/>
  <c r="F22" i="1"/>
  <c r="C9" i="2" l="1"/>
  <c r="C6" i="2"/>
  <c r="C12" i="2"/>
  <c r="F17" i="1" l="1"/>
  <c r="F23" i="1" s="1"/>
  <c r="F25" i="1"/>
  <c r="F26" i="1"/>
  <c r="F55" i="1"/>
  <c r="F107" i="1" l="1"/>
  <c r="F53" i="1"/>
  <c r="C8" i="2" l="1"/>
  <c r="F108" i="1"/>
  <c r="C7" i="2" l="1"/>
  <c r="C11" i="2"/>
  <c r="C5" i="2"/>
  <c r="C3" i="2" l="1"/>
  <c r="C4" i="2"/>
  <c r="C13" i="2" l="1"/>
</calcChain>
</file>

<file path=xl/sharedStrings.xml><?xml version="1.0" encoding="utf-8"?>
<sst xmlns="http://schemas.openxmlformats.org/spreadsheetml/2006/main" count="290" uniqueCount="209">
  <si>
    <t>1.2 priedas. 
Techninė specifikacija</t>
  </si>
  <si>
    <t>PROJEKTAS "TRIUKŠMĄ SLOPINANČIŲ SIENELIŲ KLAIPĖDOS GELEŽINKELIO STOTYJE STATYBOS PROJEKTAS" I ETAPAS</t>
  </si>
  <si>
    <t>DARBŲ KIEKIŲ ŽINIARAŠTIS</t>
  </si>
  <si>
    <t>Eil. Nr.</t>
  </si>
  <si>
    <t>Mato vienetas</t>
  </si>
  <si>
    <t>Kiekis</t>
  </si>
  <si>
    <t xml:space="preserve">Kaina, Eur </t>
  </si>
  <si>
    <t>Vieneto</t>
  </si>
  <si>
    <t>Viso kiekio</t>
  </si>
  <si>
    <t>1.1</t>
  </si>
  <si>
    <t>vnt.</t>
  </si>
  <si>
    <t>1.2</t>
  </si>
  <si>
    <t>1.3</t>
  </si>
  <si>
    <t>1.4</t>
  </si>
  <si>
    <t>1.5</t>
  </si>
  <si>
    <t>1.6</t>
  </si>
  <si>
    <t>m3</t>
  </si>
  <si>
    <t>2.1</t>
  </si>
  <si>
    <t>m</t>
  </si>
  <si>
    <t>2.2</t>
  </si>
  <si>
    <t>2.3</t>
  </si>
  <si>
    <t>2.4</t>
  </si>
  <si>
    <t>2.5</t>
  </si>
  <si>
    <t>2.6</t>
  </si>
  <si>
    <t>2.7</t>
  </si>
  <si>
    <t>2.8</t>
  </si>
  <si>
    <t>2.9</t>
  </si>
  <si>
    <t>2.10</t>
  </si>
  <si>
    <t>3.1</t>
  </si>
  <si>
    <t>3.2</t>
  </si>
  <si>
    <t>3.3</t>
  </si>
  <si>
    <t>3.4</t>
  </si>
  <si>
    <t>t</t>
  </si>
  <si>
    <t>2.11</t>
  </si>
  <si>
    <t>2.12</t>
  </si>
  <si>
    <t>2.13</t>
  </si>
  <si>
    <t>2.14</t>
  </si>
  <si>
    <t>2.15</t>
  </si>
  <si>
    <t>2.16</t>
  </si>
  <si>
    <t>2.17</t>
  </si>
  <si>
    <t>2.18</t>
  </si>
  <si>
    <t>2.19</t>
  </si>
  <si>
    <t>Medžiagos</t>
  </si>
  <si>
    <t>Montavimo darbai</t>
  </si>
  <si>
    <t>kompl.</t>
  </si>
  <si>
    <t>Demontavimo darbai</t>
  </si>
  <si>
    <t>5 SKYRIUS. ELEKTROTECHNIKOS DALIS</t>
  </si>
  <si>
    <t>0,4 kV metalinės apšvietimo atramos su pamatu demontavimas</t>
  </si>
  <si>
    <t>0,4 kV G/b atramos demontavimas</t>
  </si>
  <si>
    <t>0,4 kV G/b atramos paramsčio demontavimas</t>
  </si>
  <si>
    <t>0,4 kV OL A-25 laidų demontavimas</t>
  </si>
  <si>
    <t xml:space="preserve">Tranšėjos kasimas ir užpylimas </t>
  </si>
  <si>
    <t xml:space="preserve">Statybinių šiukšlių išvežimas 10 km atstumu </t>
  </si>
  <si>
    <t>Viso suma 5.1 Skyriuje:</t>
  </si>
  <si>
    <t>0,4 kV G/b atramos su paramsčiu montavimas</t>
  </si>
  <si>
    <t>Šviestuvo tvirtinimas prie g/b atramos</t>
  </si>
  <si>
    <t>Oro kabelinės linijos AMKA (arba lygiavertės) 3x25+35 tvirtinimas prie g/b atramos</t>
  </si>
  <si>
    <t>0,4 kV El. spintos su pamatu montavimas</t>
  </si>
  <si>
    <t>Pamato apšvietimo atramai įrengimas (0,3 m3)</t>
  </si>
  <si>
    <t>0,4 kV metalinės apšvietimo atramos pastatymas</t>
  </si>
  <si>
    <t>Šviestuvo tvirtinimas prie metalinės atramos</t>
  </si>
  <si>
    <t>Cinkuotos gembės montavimas</t>
  </si>
  <si>
    <t>Kabelių įvadų pamatuose hermetizacija</t>
  </si>
  <si>
    <t>Įžeminimo kontūro įrengimas</t>
  </si>
  <si>
    <t>Metalinių konstrukcijų prijungimas prie įžeminimo kontūro</t>
  </si>
  <si>
    <t>Įžeminimo kontūro varžos matavimas</t>
  </si>
  <si>
    <t>Kabelio izoliacijos varžos matavimas</t>
  </si>
  <si>
    <t>Grandinės patikrinimas tarp įžemiklių</t>
  </si>
  <si>
    <t>Tranšėjos kasimas ir užpylimas mechanizuotai</t>
  </si>
  <si>
    <t>Tranšėjos kasimas ir užpylimas rankiniu būdu</t>
  </si>
  <si>
    <t>Pakloto kabeliui įrengimas</t>
  </si>
  <si>
    <t>Kabelio tiesimas paruoštose tranšėjose, neuždengiant, kai 1 m kabelio masė iki 6 kg</t>
  </si>
  <si>
    <t>Kabelio tiesimas vamzdžiuose, blokuose, laidadėžėse, kai kabelio masė iki 6kg</t>
  </si>
  <si>
    <t>2.20</t>
  </si>
  <si>
    <t>Uždaro perėjimo įrengimas kryptinio gręž. įreng., įtraukiant 75-110 mm skersmens vamzdį</t>
  </si>
  <si>
    <t>2.21</t>
  </si>
  <si>
    <t>Kabelio tiesimas atramoje, kai 1 m kabelio masė iki 6 kg</t>
  </si>
  <si>
    <t>2.22</t>
  </si>
  <si>
    <t>Esamų kabelių apsauga remontiniais vamzdžiais</t>
  </si>
  <si>
    <t>2.23</t>
  </si>
  <si>
    <t>6-10 kV įtampos iki 120 mm² skersp. kabeliui
jungiamosios movos su terminiais vamzdeliais
montavimas</t>
  </si>
  <si>
    <t>2.24</t>
  </si>
  <si>
    <t>6-10 kV įtampos iki 120 mm² skersp. kabeliui
galinės movos su terminiais vamzdeliais
montavimas</t>
  </si>
  <si>
    <t>2.25</t>
  </si>
  <si>
    <t>Iki 1000 V įtampos iki 70 mm² skersp. kabeliui jungiamosios movos su terminiais vamzdeliais montavimas</t>
  </si>
  <si>
    <t>2.26</t>
  </si>
  <si>
    <t>Iki 1000 V įtampos iki 70 mm² skersp. kabeliui galinės movos su terminiais vamzdeliais montavimas</t>
  </si>
  <si>
    <t>2.27</t>
  </si>
  <si>
    <t>Signalinės juostos paklojimas tranšėjoje virš pakloto kabelio</t>
  </si>
  <si>
    <t>2.28</t>
  </si>
  <si>
    <t>Gyvatvorės atstatymas</t>
  </si>
  <si>
    <t>Viso suma 5.2 Skyriuje:</t>
  </si>
  <si>
    <t>Pamatas metalinei apšvietimo atramai</t>
  </si>
  <si>
    <t>Pamatas 0,4 kV el. spintai</t>
  </si>
  <si>
    <t>0,4 kV g/b atrama su paramsčiu (h = 11 m)</t>
  </si>
  <si>
    <t>0,4 kV oro kabelis AMKA 3x25+35</t>
  </si>
  <si>
    <t>3.5</t>
  </si>
  <si>
    <t>10 kV kabelis Al 3×50</t>
  </si>
  <si>
    <t>3.6</t>
  </si>
  <si>
    <t>0,4 kV kabelis Al 4×35</t>
  </si>
  <si>
    <t>3.7</t>
  </si>
  <si>
    <t>0,4 kV kabelis Al 4×25</t>
  </si>
  <si>
    <t>3.8</t>
  </si>
  <si>
    <t>0,4 kV kabelis Al 4×10</t>
  </si>
  <si>
    <t>3.9</t>
  </si>
  <si>
    <t>0,4 kV kabelis Al 2×10</t>
  </si>
  <si>
    <t>3.10</t>
  </si>
  <si>
    <t>0,4 kV kabelis Cu 3×4</t>
  </si>
  <si>
    <t>3.11</t>
  </si>
  <si>
    <t>0,4 kV kabelis Cu 4×1</t>
  </si>
  <si>
    <t>3.12</t>
  </si>
  <si>
    <t>0,4 kV kabelis Cu 2×1,5 (atramoje)</t>
  </si>
  <si>
    <t>3.13</t>
  </si>
  <si>
    <t>Jungiamoji mova 10 kV Al 3×50 kabeliui</t>
  </si>
  <si>
    <t>3.14</t>
  </si>
  <si>
    <t>Jungiamoji mova 0,4 kV Al 4×35 kabeliui</t>
  </si>
  <si>
    <t>3.15</t>
  </si>
  <si>
    <t>Jungiamoji mova 0,4 kV Al 4×10 kabeliui</t>
  </si>
  <si>
    <t>3.16</t>
  </si>
  <si>
    <t>Jungiamoji mova 0,4 kV Al 2×10 kabeliui</t>
  </si>
  <si>
    <t>3.17</t>
  </si>
  <si>
    <t>Jungiamoji mova 0,4 kV Cu 3×4 kabeliui</t>
  </si>
  <si>
    <t>3.18</t>
  </si>
  <si>
    <t>Jungiamoji mova 0,4 kV Cu 4×1 kabeliui</t>
  </si>
  <si>
    <t>3.19</t>
  </si>
  <si>
    <t>Galinė mova 10 kV Al 3×50 kabeliui</t>
  </si>
  <si>
    <t>3.20</t>
  </si>
  <si>
    <t>Galinė mova 0,4 kV Al 4×35 kabeliui</t>
  </si>
  <si>
    <t>3.21</t>
  </si>
  <si>
    <t>Galinė mova 0,4 kV Al 4×10 kabeliui</t>
  </si>
  <si>
    <t>3.22</t>
  </si>
  <si>
    <t>Galinė mova 0,4 kV Al 2×10 kabeliui</t>
  </si>
  <si>
    <t>3.23</t>
  </si>
  <si>
    <t>Galinė mova 0,4 kV Cu 3×4 kabeliui</t>
  </si>
  <si>
    <t>3.24</t>
  </si>
  <si>
    <t>Galinė mova 0,4 kV Cu 4×1 kabeliui</t>
  </si>
  <si>
    <t>3.25</t>
  </si>
  <si>
    <t>Apsauginis vamzdis PE Æ110 mm</t>
  </si>
  <si>
    <t>3.26</t>
  </si>
  <si>
    <t>Apsauginis vamzdis HDPE Æ110 mm</t>
  </si>
  <si>
    <t>3.27</t>
  </si>
  <si>
    <t>Remontinis vamzdis PE Æ110 mm</t>
  </si>
  <si>
    <t>3.28</t>
  </si>
  <si>
    <t>Signalinė juosta su užrašu „Kabelis“</t>
  </si>
  <si>
    <t>3.29</t>
  </si>
  <si>
    <t>Vamzdis PVC D32 mm (atramoje)</t>
  </si>
  <si>
    <t>3.30</t>
  </si>
  <si>
    <t>0,4 kV OL viršįtampių ribotuvas</t>
  </si>
  <si>
    <t>3.31</t>
  </si>
  <si>
    <t>Atšakos gnybtai šviestuvo tvirtinimui</t>
  </si>
  <si>
    <t>3.32</t>
  </si>
  <si>
    <t>Inkarinė gembė</t>
  </si>
  <si>
    <t>3.33</t>
  </si>
  <si>
    <t>Gembės tvirtinimo apkabos</t>
  </si>
  <si>
    <t>3.34</t>
  </si>
  <si>
    <t>Inkarinis gnybtas</t>
  </si>
  <si>
    <t>3.35</t>
  </si>
  <si>
    <t>Tempiamasis gnybtas</t>
  </si>
  <si>
    <t>3.36</t>
  </si>
  <si>
    <t>Izoliuotas prakertantis gnybtas</t>
  </si>
  <si>
    <t>3.37</t>
  </si>
  <si>
    <t>PAL tipo (arba lygiavertis) varžtinis antgalis</t>
  </si>
  <si>
    <t>3.38</t>
  </si>
  <si>
    <t>Metalinis lovelis 0,4 kabelio apsaugai atramoje, 2,5 m ilgio</t>
  </si>
  <si>
    <t>3.39</t>
  </si>
  <si>
    <t>Metalinio lovelio tvirtinimo apkabos</t>
  </si>
  <si>
    <t>3.40</t>
  </si>
  <si>
    <t>Kabelio tvirtinimo apkabos</t>
  </si>
  <si>
    <t>3.41</t>
  </si>
  <si>
    <t>Apsauginis vamzdis PVC Ø63 mm</t>
  </si>
  <si>
    <t>3.42</t>
  </si>
  <si>
    <t>Termosusitraukiantis sandariklis</t>
  </si>
  <si>
    <t>3.43</t>
  </si>
  <si>
    <t>Įžeminimo laidininkas Æ6 mm</t>
  </si>
  <si>
    <t>3.44</t>
  </si>
  <si>
    <t>Įžeminimas</t>
  </si>
  <si>
    <t>3.46</t>
  </si>
  <si>
    <t>Cinkuota plieninė juosta 40×4</t>
  </si>
  <si>
    <t>3.47</t>
  </si>
  <si>
    <t>Įžeminimo strypas D14 mm L=1,5 m</t>
  </si>
  <si>
    <t>3.48</t>
  </si>
  <si>
    <t>Įž. strypų mova D14 mm</t>
  </si>
  <si>
    <t>3.49</t>
  </si>
  <si>
    <t>Įž. strypų plieninis antgalis D14 mm</t>
  </si>
  <si>
    <t>3.50</t>
  </si>
  <si>
    <t>Įkalimo galvutė D14 mm</t>
  </si>
  <si>
    <t>3.51</t>
  </si>
  <si>
    <t>Kryžminė jungtis D14 mm</t>
  </si>
  <si>
    <t>3.52</t>
  </si>
  <si>
    <t>Antikorozinė pasta (0,5 kg)</t>
  </si>
  <si>
    <t>Viso suma 5.3 Skyriuje:</t>
  </si>
  <si>
    <t>Skyrius</t>
  </si>
  <si>
    <t>Kaina be PVM</t>
  </si>
  <si>
    <t>Sklypo</t>
  </si>
  <si>
    <t>Konstrukcijų</t>
  </si>
  <si>
    <t>Vandens / nuotekų</t>
  </si>
  <si>
    <t>Šilumos tinklai</t>
  </si>
  <si>
    <t>E1</t>
  </si>
  <si>
    <t>ER1</t>
  </si>
  <si>
    <t>ER2</t>
  </si>
  <si>
    <t>Skaidula</t>
  </si>
  <si>
    <t>ESO</t>
  </si>
  <si>
    <t>Baigiamieji darbai</t>
  </si>
  <si>
    <t>Priedas Nr.2</t>
  </si>
  <si>
    <t>ELEKTROTECHNIKOS DALIES ŽINIARAŠTIS</t>
  </si>
  <si>
    <t>Iš viso € be PVM</t>
  </si>
  <si>
    <t>Tujos gyvatvorei, pasodintos kas 1 metrą, nemažesnės nei 50 cm</t>
  </si>
  <si>
    <t>*Darbų aprašymas</t>
  </si>
  <si>
    <t>*Į Rangos kainą įeina sąmatoje nurodyti Darbai (montavimas, paleidimas, derinimas ir kita), įskaitant reikalingą Įrangą, jų pristatymas į Objektą, techninės-projektinės dokumentacijos paruošimo (jeigu nurodyta reikalavimuose) ir pateikimo Generaliniam rangovui sąnaudos, Darbų organizavimo išlaidos, atlyginimas Subrangovo darbuotojams, visi reikiami Darbams atlikti išmontavimo darbai, tvarkos palaikymas statybos aikštelėje, statybinių šiukšlių išvežimas ir aplinkos sutvarkymas baigus statybos darbus, bet ne vėliau kaip iki Rangos numatytos  Sutartyje Darbų baigimo dienos. Taip pat į Rangos kainą įeina bet kokie darbai, įranga ar medžiagos, reikalingi sutartyje numatytiems Statybos Darbams atlikti, nors tiesiogiai ir nenumatyti Sutartyje ar sąmatose, tačiau kuriuos Subrangovas, būdamas srities specialistu, turėjo ir galėjo numatyti ruošdamas pasiūlymą Generaliniam rangovui, jei būtų buvęs pakankamai rūpestingas ir tinkamai atsižvelgęs į aplinkybę, kad Generalinis rangovas siekia, kad Subrangovasnumatytus Darbus atliktų, kartu atlikdamas ir susijusius darbus, taip pat Paslaugų, kurios nėra tiesiogiai susiję su Darbais, tačiau numatytų Sutartyje, įvykdymo kaina.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</si>
</sst>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2" x14ac:knownFonts="1">
    <font>
      <sz val="11"/>
      <color theme="1"/>
      <name val="Calibri"/>
      <family val="2"/>
      <scheme val="minor"/>
    </font>
    <font>
      <sz val="11"/>
      <color theme="1"/>
      <name val="Calibri"/>
      <family val="2"/>
      <charset val="186"/>
      <scheme val="minor"/>
    </font>
    <font>
      <sz val="10"/>
      <color theme="1"/>
      <name val="Arial"/>
      <family val="2"/>
      <charset val="186"/>
    </font>
    <font>
      <b/>
      <sz val="11"/>
      <color theme="1"/>
      <name val="Calibri"/>
      <family val="2"/>
      <scheme val="minor"/>
    </font>
    <font>
      <sz val="11"/>
      <color theme="1"/>
      <name val="Arial"/>
      <family val="2"/>
    </font>
    <font>
      <b/>
      <sz val="11"/>
      <color theme="1"/>
      <name val="Arial"/>
      <family val="2"/>
    </font>
    <font>
      <sz val="8"/>
      <name val="Calibri"/>
      <family val="2"/>
      <scheme val="minor"/>
    </font>
    <font>
      <b/>
      <sz val="11"/>
      <name val="Arial"/>
      <family val="2"/>
    </font>
    <font>
      <i/>
      <sz val="11"/>
      <color theme="0" tint="-0.34998626667073579"/>
      <name val="Arial"/>
      <family val="2"/>
    </font>
    <font>
      <sz val="11"/>
      <name val="Arial"/>
      <family val="2"/>
    </font>
    <font>
      <sz val="11"/>
      <color rgb="FFFF0000"/>
      <name val="Calibri"/>
      <family val="2"/>
      <scheme val="minor"/>
    </font>
    <font>
      <sz val="10"/>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s>
  <cellStyleXfs count="3">
    <xf numFmtId="0" fontId="0" fillId="0" borderId="0"/>
    <xf numFmtId="0" fontId="2" fillId="0" borderId="0"/>
    <xf numFmtId="0" fontId="1" fillId="0" borderId="0"/>
  </cellStyleXfs>
  <cellXfs count="64">
    <xf numFmtId="0" fontId="0" fillId="0" borderId="0" xfId="0"/>
    <xf numFmtId="0" fontId="3" fillId="0" borderId="0" xfId="0" applyFont="1" applyAlignment="1">
      <alignment horizontal="center"/>
    </xf>
    <xf numFmtId="0" fontId="0" fillId="0" borderId="0" xfId="0" applyAlignment="1">
      <alignment horizontal="right"/>
    </xf>
    <xf numFmtId="0" fontId="3" fillId="0" borderId="1" xfId="0" applyFont="1" applyBorder="1" applyAlignment="1">
      <alignment horizontal="center"/>
    </xf>
    <xf numFmtId="0" fontId="0" fillId="0" borderId="1" xfId="0" applyBorder="1" applyAlignment="1">
      <alignment horizontal="center"/>
    </xf>
    <xf numFmtId="0" fontId="0" fillId="0" borderId="1" xfId="0" applyBorder="1"/>
    <xf numFmtId="0" fontId="4" fillId="0" borderId="0" xfId="0" applyFont="1"/>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wrapText="1"/>
    </xf>
    <xf numFmtId="0" fontId="5" fillId="2" borderId="1" xfId="0" applyFont="1" applyFill="1" applyBorder="1" applyAlignment="1">
      <alignment horizontal="justify" vertical="center" wrapText="1"/>
    </xf>
    <xf numFmtId="0" fontId="4" fillId="0" borderId="0" xfId="0" applyFont="1" applyAlignment="1">
      <alignment horizontal="right"/>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right" vertical="center" wrapText="1"/>
    </xf>
    <xf numFmtId="0" fontId="4" fillId="0" borderId="0" xfId="0" applyFont="1" applyBorder="1" applyAlignment="1">
      <alignment horizontal="right"/>
    </xf>
    <xf numFmtId="0" fontId="7" fillId="2" borderId="10" xfId="0" applyFont="1" applyFill="1" applyBorder="1" applyAlignment="1">
      <alignment horizontal="center" vertical="center" wrapText="1"/>
    </xf>
    <xf numFmtId="0" fontId="8" fillId="2" borderId="9" xfId="0" applyFont="1" applyFill="1" applyBorder="1" applyAlignment="1">
      <alignment horizontal="center" vertical="top"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right" vertical="center" wrapText="1"/>
    </xf>
    <xf numFmtId="0" fontId="8" fillId="2" borderId="10" xfId="0" applyFont="1" applyFill="1" applyBorder="1" applyAlignment="1">
      <alignment horizontal="center" vertical="center" wrapText="1"/>
    </xf>
    <xf numFmtId="0" fontId="9" fillId="0" borderId="1" xfId="0" applyFont="1" applyBorder="1" applyAlignment="1">
      <alignment horizontal="center" vertical="center" wrapText="1"/>
    </xf>
    <xf numFmtId="2" fontId="4" fillId="2" borderId="10" xfId="0" applyNumberFormat="1" applyFont="1" applyFill="1" applyBorder="1" applyAlignment="1">
      <alignment horizontal="right" vertical="center" wrapText="1"/>
    </xf>
    <xf numFmtId="0" fontId="4" fillId="2" borderId="1" xfId="0" applyFont="1" applyFill="1" applyBorder="1" applyAlignment="1">
      <alignment horizontal="center" vertical="center" wrapText="1"/>
    </xf>
    <xf numFmtId="0" fontId="9" fillId="0" borderId="1" xfId="0" applyFont="1" applyBorder="1" applyAlignment="1">
      <alignment horizontal="center" vertical="top" wrapText="1"/>
    </xf>
    <xf numFmtId="0" fontId="10" fillId="0" borderId="0" xfId="0" applyFont="1" applyAlignment="1">
      <alignment horizontal="left"/>
    </xf>
    <xf numFmtId="2" fontId="5" fillId="2" borderId="14" xfId="0"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9" fillId="2" borderId="1" xfId="0" applyFont="1" applyFill="1" applyBorder="1" applyAlignment="1">
      <alignment horizontal="center" vertical="top" wrapText="1"/>
    </xf>
    <xf numFmtId="0" fontId="4" fillId="2" borderId="1" xfId="0" applyFont="1" applyFill="1" applyBorder="1" applyAlignment="1">
      <alignment horizontal="justify" vertical="center" wrapText="1"/>
    </xf>
    <xf numFmtId="2" fontId="4" fillId="2" borderId="1" xfId="0" applyNumberFormat="1" applyFont="1" applyFill="1" applyBorder="1" applyAlignment="1">
      <alignment vertical="center" wrapText="1"/>
    </xf>
    <xf numFmtId="0" fontId="7" fillId="2" borderId="1" xfId="0" applyFont="1" applyFill="1" applyBorder="1" applyAlignment="1">
      <alignment horizontal="center" vertical="top" wrapText="1"/>
    </xf>
    <xf numFmtId="0" fontId="9" fillId="2" borderId="18" xfId="0" applyFont="1" applyFill="1" applyBorder="1" applyAlignment="1">
      <alignment horizontal="center" vertical="center" wrapText="1"/>
    </xf>
    <xf numFmtId="0" fontId="9" fillId="2" borderId="1" xfId="0" applyFont="1" applyFill="1" applyBorder="1" applyAlignment="1" applyProtection="1">
      <alignment horizontal="right" vertical="center" wrapText="1"/>
      <protection locked="0"/>
    </xf>
    <xf numFmtId="0" fontId="9" fillId="2" borderId="1" xfId="0" applyFont="1" applyFill="1" applyBorder="1" applyAlignment="1">
      <alignment horizontal="center" vertical="center" wrapText="1"/>
    </xf>
    <xf numFmtId="0" fontId="9" fillId="0" borderId="1" xfId="0" applyFont="1" applyBorder="1" applyAlignment="1">
      <alignment horizontal="justify" vertical="center" wrapText="1"/>
    </xf>
    <xf numFmtId="164" fontId="9" fillId="0" borderId="1" xfId="0" applyNumberFormat="1" applyFont="1" applyBorder="1" applyAlignment="1" applyProtection="1">
      <alignment horizontal="right" vertical="center" wrapText="1"/>
      <protection locked="0"/>
    </xf>
    <xf numFmtId="164" fontId="4" fillId="0" borderId="1" xfId="0" applyNumberFormat="1" applyFont="1" applyBorder="1" applyAlignment="1">
      <alignment vertical="center" wrapText="1"/>
    </xf>
    <xf numFmtId="164" fontId="9" fillId="0" borderId="4" xfId="0" applyNumberFormat="1" applyFont="1" applyBorder="1" applyAlignment="1" applyProtection="1">
      <alignment horizontal="right" vertical="center" wrapText="1"/>
      <protection locked="0"/>
    </xf>
    <xf numFmtId="164" fontId="9" fillId="2" borderId="1" xfId="0" applyNumberFormat="1" applyFont="1" applyFill="1" applyBorder="1" applyAlignment="1" applyProtection="1">
      <alignment horizontal="right" vertical="center" wrapText="1"/>
      <protection locked="0"/>
    </xf>
    <xf numFmtId="164" fontId="4" fillId="2" borderId="1" xfId="0" applyNumberFormat="1" applyFont="1" applyFill="1" applyBorder="1" applyAlignment="1">
      <alignment vertical="center" wrapText="1"/>
    </xf>
    <xf numFmtId="164" fontId="9" fillId="2" borderId="4" xfId="0" applyNumberFormat="1" applyFont="1" applyFill="1" applyBorder="1" applyAlignment="1" applyProtection="1">
      <alignment horizontal="right" vertical="center" wrapText="1"/>
      <protection locked="0"/>
    </xf>
    <xf numFmtId="164" fontId="0" fillId="0" borderId="1" xfId="0" applyNumberFormat="1" applyBorder="1"/>
    <xf numFmtId="0" fontId="7" fillId="2" borderId="1" xfId="0" applyFont="1" applyFill="1" applyBorder="1" applyAlignment="1">
      <alignment horizontal="center" vertical="center" wrapText="1"/>
    </xf>
    <xf numFmtId="0" fontId="11" fillId="0" borderId="0" xfId="0" applyFont="1" applyAlignment="1">
      <alignment horizontal="center" vertical="center" wrapText="1"/>
    </xf>
    <xf numFmtId="0" fontId="4" fillId="0" borderId="0" xfId="0" applyFont="1" applyAlignment="1">
      <alignment horizontal="center"/>
    </xf>
    <xf numFmtId="49" fontId="5" fillId="2" borderId="12" xfId="0" applyNumberFormat="1" applyFont="1" applyFill="1" applyBorder="1" applyAlignment="1">
      <alignment horizontal="right" vertical="center" wrapText="1"/>
    </xf>
    <xf numFmtId="49" fontId="5" fillId="2" borderId="13" xfId="0" applyNumberFormat="1" applyFont="1" applyFill="1" applyBorder="1" applyAlignment="1">
      <alignment horizontal="right" vertical="center" wrapText="1"/>
    </xf>
    <xf numFmtId="0" fontId="7" fillId="3" borderId="15"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9" fillId="2" borderId="11" xfId="0" applyFont="1" applyFill="1" applyBorder="1" applyAlignment="1">
      <alignment horizontal="right" vertical="top" wrapText="1"/>
    </xf>
    <xf numFmtId="0" fontId="9" fillId="2" borderId="3" xfId="0" applyFont="1" applyFill="1" applyBorder="1" applyAlignment="1">
      <alignment horizontal="right" vertical="top" wrapText="1"/>
    </xf>
    <xf numFmtId="0" fontId="9" fillId="2" borderId="17" xfId="0" applyFont="1" applyFill="1" applyBorder="1" applyAlignment="1">
      <alignment horizontal="right" vertical="top" wrapText="1"/>
    </xf>
    <xf numFmtId="0" fontId="9" fillId="2" borderId="4" xfId="0" applyFont="1" applyFill="1" applyBorder="1" applyAlignment="1">
      <alignment horizontal="right" vertical="top" wrapText="1"/>
    </xf>
    <xf numFmtId="0" fontId="5" fillId="0" borderId="0" xfId="0" applyFont="1" applyAlignment="1">
      <alignment horizontal="center" vertical="center" wrapText="1"/>
    </xf>
    <xf numFmtId="0" fontId="7" fillId="2" borderId="6"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cellXfs>
  <cellStyles count="3">
    <cellStyle name="Normal" xfId="0" builtinId="0"/>
    <cellStyle name="Normal 2" xfId="1" xr:uid="{5A37E2CA-6D70-4B9A-A3F6-35878642890F}"/>
    <cellStyle name="Normal 3" xfId="2" xr:uid="{914A17B3-3DD5-4686-8306-D1212C179E5F}"/>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6"/>
  <sheetViews>
    <sheetView tabSelected="1" zoomScale="80" zoomScaleNormal="80" workbookViewId="0">
      <pane ySplit="14" topLeftCell="A106" activePane="bottomLeft" state="frozen"/>
      <selection pane="bottomLeft" activeCell="A116" sqref="A116:F116"/>
    </sheetView>
  </sheetViews>
  <sheetFormatPr defaultColWidth="9.1796875" defaultRowHeight="14" x14ac:dyDescent="0.3"/>
  <cols>
    <col min="1" max="1" width="7.1796875" style="6" customWidth="1"/>
    <col min="2" max="2" width="65.26953125" style="6" customWidth="1"/>
    <col min="3" max="4" width="14.81640625" style="6" customWidth="1"/>
    <col min="5" max="5" width="17.7265625" style="12" customWidth="1"/>
    <col min="6" max="6" width="18.26953125" style="6" customWidth="1"/>
    <col min="7" max="16384" width="9.1796875" style="6"/>
  </cols>
  <sheetData>
    <row r="1" spans="1:6" ht="42" hidden="1" x14ac:dyDescent="0.3">
      <c r="F1" s="10" t="s">
        <v>0</v>
      </c>
    </row>
    <row r="2" spans="1:6" hidden="1" x14ac:dyDescent="0.3">
      <c r="A2" s="47" t="s">
        <v>1</v>
      </c>
      <c r="B2" s="47"/>
      <c r="C2" s="47"/>
      <c r="D2" s="47"/>
      <c r="E2" s="47"/>
      <c r="F2" s="47"/>
    </row>
    <row r="3" spans="1:6" hidden="1" x14ac:dyDescent="0.3"/>
    <row r="4" spans="1:6" hidden="1" x14ac:dyDescent="0.3"/>
    <row r="5" spans="1:6" hidden="1" x14ac:dyDescent="0.3">
      <c r="A5" s="58" t="s">
        <v>2</v>
      </c>
      <c r="B5" s="58"/>
      <c r="C5" s="58"/>
      <c r="D5" s="58"/>
      <c r="E5" s="58"/>
      <c r="F5" s="58"/>
    </row>
    <row r="6" spans="1:6" hidden="1" x14ac:dyDescent="0.3">
      <c r="A6" s="13"/>
      <c r="B6" s="14"/>
      <c r="C6" s="15"/>
      <c r="D6" s="15"/>
      <c r="E6" s="15"/>
      <c r="F6" s="15"/>
    </row>
    <row r="7" spans="1:6" ht="14.5" hidden="1" thickBot="1" x14ac:dyDescent="0.35">
      <c r="F7" s="16"/>
    </row>
    <row r="8" spans="1:6" x14ac:dyDescent="0.3">
      <c r="F8" s="16" t="s">
        <v>203</v>
      </c>
    </row>
    <row r="9" spans="1:6" x14ac:dyDescent="0.3">
      <c r="B9" s="47" t="s">
        <v>204</v>
      </c>
      <c r="C9" s="47"/>
      <c r="D9" s="47"/>
      <c r="E9" s="47"/>
      <c r="F9" s="47"/>
    </row>
    <row r="10" spans="1:6" x14ac:dyDescent="0.3">
      <c r="F10" s="16"/>
    </row>
    <row r="11" spans="1:6" ht="14.5" thickBot="1" x14ac:dyDescent="0.35">
      <c r="F11" s="16"/>
    </row>
    <row r="12" spans="1:6" x14ac:dyDescent="0.3">
      <c r="A12" s="59" t="s">
        <v>3</v>
      </c>
      <c r="B12" s="61" t="s">
        <v>207</v>
      </c>
      <c r="C12" s="61" t="s">
        <v>4</v>
      </c>
      <c r="D12" s="61" t="s">
        <v>5</v>
      </c>
      <c r="E12" s="61" t="s">
        <v>6</v>
      </c>
      <c r="F12" s="63"/>
    </row>
    <row r="13" spans="1:6" x14ac:dyDescent="0.3">
      <c r="A13" s="60"/>
      <c r="B13" s="62"/>
      <c r="C13" s="62"/>
      <c r="D13" s="62"/>
      <c r="E13" s="45" t="s">
        <v>7</v>
      </c>
      <c r="F13" s="17" t="s">
        <v>8</v>
      </c>
    </row>
    <row r="14" spans="1:6" ht="15" thickBot="1" x14ac:dyDescent="0.35">
      <c r="A14" s="18">
        <v>1</v>
      </c>
      <c r="B14" s="19">
        <v>2</v>
      </c>
      <c r="C14" s="20">
        <v>3</v>
      </c>
      <c r="D14" s="20">
        <v>4</v>
      </c>
      <c r="E14" s="21">
        <v>5</v>
      </c>
      <c r="F14" s="22">
        <v>6</v>
      </c>
    </row>
    <row r="15" spans="1:6" x14ac:dyDescent="0.3">
      <c r="A15" s="50" t="s">
        <v>46</v>
      </c>
      <c r="B15" s="51"/>
      <c r="C15" s="52"/>
      <c r="D15" s="52"/>
      <c r="E15" s="52"/>
      <c r="F15" s="53"/>
    </row>
    <row r="16" spans="1:6" x14ac:dyDescent="0.3">
      <c r="A16" s="33">
        <v>1</v>
      </c>
      <c r="B16" s="11" t="s">
        <v>45</v>
      </c>
      <c r="C16" s="36"/>
      <c r="D16" s="36"/>
      <c r="E16" s="35"/>
      <c r="F16" s="32"/>
    </row>
    <row r="17" spans="1:6" x14ac:dyDescent="0.3">
      <c r="A17" s="26" t="s">
        <v>9</v>
      </c>
      <c r="B17" s="7" t="s">
        <v>47</v>
      </c>
      <c r="C17" s="8" t="s">
        <v>10</v>
      </c>
      <c r="D17" s="23">
        <v>1</v>
      </c>
      <c r="E17" s="38"/>
      <c r="F17" s="39">
        <f t="shared" ref="F17:F80" si="0">ROUND((D17*E17),2)</f>
        <v>0</v>
      </c>
    </row>
    <row r="18" spans="1:6" x14ac:dyDescent="0.3">
      <c r="A18" s="26" t="s">
        <v>11</v>
      </c>
      <c r="B18" s="7" t="s">
        <v>48</v>
      </c>
      <c r="C18" s="8" t="s">
        <v>10</v>
      </c>
      <c r="D18" s="23">
        <v>1</v>
      </c>
      <c r="E18" s="38"/>
      <c r="F18" s="39">
        <f t="shared" si="0"/>
        <v>0</v>
      </c>
    </row>
    <row r="19" spans="1:6" x14ac:dyDescent="0.3">
      <c r="A19" s="26" t="s">
        <v>12</v>
      </c>
      <c r="B19" s="7" t="s">
        <v>49</v>
      </c>
      <c r="C19" s="8" t="s">
        <v>10</v>
      </c>
      <c r="D19" s="23">
        <v>1</v>
      </c>
      <c r="E19" s="38"/>
      <c r="F19" s="39">
        <f t="shared" si="0"/>
        <v>0</v>
      </c>
    </row>
    <row r="20" spans="1:6" x14ac:dyDescent="0.3">
      <c r="A20" s="26" t="s">
        <v>13</v>
      </c>
      <c r="B20" s="7" t="s">
        <v>50</v>
      </c>
      <c r="C20" s="8" t="s">
        <v>18</v>
      </c>
      <c r="D20" s="23">
        <v>344</v>
      </c>
      <c r="E20" s="38"/>
      <c r="F20" s="39">
        <f t="shared" si="0"/>
        <v>0</v>
      </c>
    </row>
    <row r="21" spans="1:6" x14ac:dyDescent="0.3">
      <c r="A21" s="26" t="s">
        <v>14</v>
      </c>
      <c r="B21" s="7" t="s">
        <v>51</v>
      </c>
      <c r="C21" s="8" t="s">
        <v>18</v>
      </c>
      <c r="D21" s="23">
        <v>172</v>
      </c>
      <c r="E21" s="38"/>
      <c r="F21" s="39">
        <f t="shared" si="0"/>
        <v>0</v>
      </c>
    </row>
    <row r="22" spans="1:6" x14ac:dyDescent="0.3">
      <c r="A22" s="26" t="s">
        <v>15</v>
      </c>
      <c r="B22" s="7" t="s">
        <v>52</v>
      </c>
      <c r="C22" s="8" t="s">
        <v>32</v>
      </c>
      <c r="D22" s="23">
        <v>1.83</v>
      </c>
      <c r="E22" s="38"/>
      <c r="F22" s="39">
        <f t="shared" si="0"/>
        <v>0</v>
      </c>
    </row>
    <row r="23" spans="1:6" x14ac:dyDescent="0.3">
      <c r="A23" s="54" t="s">
        <v>53</v>
      </c>
      <c r="B23" s="55"/>
      <c r="C23" s="55"/>
      <c r="D23" s="55"/>
      <c r="E23" s="57"/>
      <c r="F23" s="24">
        <f>ROUND((SUM(F17:F22)),2)</f>
        <v>0</v>
      </c>
    </row>
    <row r="24" spans="1:6" x14ac:dyDescent="0.3">
      <c r="A24" s="33">
        <v>2</v>
      </c>
      <c r="B24" s="11" t="s">
        <v>43</v>
      </c>
      <c r="C24" s="25"/>
      <c r="D24" s="34"/>
      <c r="E24" s="41"/>
      <c r="F24" s="42"/>
    </row>
    <row r="25" spans="1:6" x14ac:dyDescent="0.3">
      <c r="A25" s="26" t="s">
        <v>17</v>
      </c>
      <c r="B25" s="7" t="s">
        <v>54</v>
      </c>
      <c r="C25" s="9" t="s">
        <v>10</v>
      </c>
      <c r="D25" s="8">
        <v>1</v>
      </c>
      <c r="E25" s="40"/>
      <c r="F25" s="39">
        <f t="shared" si="0"/>
        <v>0</v>
      </c>
    </row>
    <row r="26" spans="1:6" x14ac:dyDescent="0.3">
      <c r="A26" s="26" t="s">
        <v>19</v>
      </c>
      <c r="B26" s="7" t="s">
        <v>55</v>
      </c>
      <c r="C26" s="9" t="s">
        <v>10</v>
      </c>
      <c r="D26" s="8">
        <v>1</v>
      </c>
      <c r="E26" s="40"/>
      <c r="F26" s="39">
        <f t="shared" si="0"/>
        <v>0</v>
      </c>
    </row>
    <row r="27" spans="1:6" ht="28" x14ac:dyDescent="0.3">
      <c r="A27" s="26" t="s">
        <v>20</v>
      </c>
      <c r="B27" s="37" t="s">
        <v>56</v>
      </c>
      <c r="C27" s="9" t="s">
        <v>10</v>
      </c>
      <c r="D27" s="8">
        <v>4</v>
      </c>
      <c r="E27" s="40"/>
      <c r="F27" s="39">
        <f t="shared" si="0"/>
        <v>0</v>
      </c>
    </row>
    <row r="28" spans="1:6" x14ac:dyDescent="0.3">
      <c r="A28" s="26" t="s">
        <v>21</v>
      </c>
      <c r="B28" s="7" t="s">
        <v>57</v>
      </c>
      <c r="C28" s="9" t="s">
        <v>10</v>
      </c>
      <c r="D28" s="8">
        <v>3</v>
      </c>
      <c r="E28" s="40"/>
      <c r="F28" s="39">
        <f t="shared" si="0"/>
        <v>0</v>
      </c>
    </row>
    <row r="29" spans="1:6" x14ac:dyDescent="0.3">
      <c r="A29" s="26" t="s">
        <v>22</v>
      </c>
      <c r="B29" s="7" t="s">
        <v>58</v>
      </c>
      <c r="C29" s="9" t="s">
        <v>16</v>
      </c>
      <c r="D29" s="8">
        <v>0.3</v>
      </c>
      <c r="E29" s="40"/>
      <c r="F29" s="39">
        <f t="shared" si="0"/>
        <v>0</v>
      </c>
    </row>
    <row r="30" spans="1:6" x14ac:dyDescent="0.3">
      <c r="A30" s="26" t="s">
        <v>23</v>
      </c>
      <c r="B30" s="7" t="s">
        <v>59</v>
      </c>
      <c r="C30" s="9" t="s">
        <v>10</v>
      </c>
      <c r="D30" s="8">
        <v>1</v>
      </c>
      <c r="E30" s="40"/>
      <c r="F30" s="39">
        <f t="shared" si="0"/>
        <v>0</v>
      </c>
    </row>
    <row r="31" spans="1:6" x14ac:dyDescent="0.3">
      <c r="A31" s="26" t="s">
        <v>24</v>
      </c>
      <c r="B31" s="7" t="s">
        <v>60</v>
      </c>
      <c r="C31" s="9" t="s">
        <v>10</v>
      </c>
      <c r="D31" s="8">
        <v>1</v>
      </c>
      <c r="E31" s="40"/>
      <c r="F31" s="39">
        <f t="shared" si="0"/>
        <v>0</v>
      </c>
    </row>
    <row r="32" spans="1:6" x14ac:dyDescent="0.3">
      <c r="A32" s="26" t="s">
        <v>25</v>
      </c>
      <c r="B32" s="7" t="s">
        <v>61</v>
      </c>
      <c r="C32" s="9" t="s">
        <v>10</v>
      </c>
      <c r="D32" s="8">
        <v>1</v>
      </c>
      <c r="E32" s="40"/>
      <c r="F32" s="39">
        <f t="shared" si="0"/>
        <v>0</v>
      </c>
    </row>
    <row r="33" spans="1:6" x14ac:dyDescent="0.3">
      <c r="A33" s="26" t="s">
        <v>26</v>
      </c>
      <c r="B33" s="7" t="s">
        <v>62</v>
      </c>
      <c r="C33" s="9" t="s">
        <v>10</v>
      </c>
      <c r="D33" s="8">
        <v>2</v>
      </c>
      <c r="E33" s="40"/>
      <c r="F33" s="39">
        <f t="shared" si="0"/>
        <v>0</v>
      </c>
    </row>
    <row r="34" spans="1:6" x14ac:dyDescent="0.3">
      <c r="A34" s="26" t="s">
        <v>27</v>
      </c>
      <c r="B34" s="7" t="s">
        <v>63</v>
      </c>
      <c r="C34" s="9" t="s">
        <v>44</v>
      </c>
      <c r="D34" s="8">
        <v>3</v>
      </c>
      <c r="E34" s="40"/>
      <c r="F34" s="39">
        <f t="shared" si="0"/>
        <v>0</v>
      </c>
    </row>
    <row r="35" spans="1:6" x14ac:dyDescent="0.3">
      <c r="A35" s="26" t="s">
        <v>33</v>
      </c>
      <c r="B35" s="7" t="s">
        <v>64</v>
      </c>
      <c r="C35" s="9" t="s">
        <v>10</v>
      </c>
      <c r="D35" s="8">
        <v>5</v>
      </c>
      <c r="E35" s="40"/>
      <c r="F35" s="39">
        <f t="shared" si="0"/>
        <v>0</v>
      </c>
    </row>
    <row r="36" spans="1:6" x14ac:dyDescent="0.3">
      <c r="A36" s="26" t="s">
        <v>34</v>
      </c>
      <c r="B36" s="7" t="s">
        <v>65</v>
      </c>
      <c r="C36" s="9" t="s">
        <v>10</v>
      </c>
      <c r="D36" s="8">
        <v>3</v>
      </c>
      <c r="E36" s="40"/>
      <c r="F36" s="39">
        <f t="shared" si="0"/>
        <v>0</v>
      </c>
    </row>
    <row r="37" spans="1:6" x14ac:dyDescent="0.3">
      <c r="A37" s="26" t="s">
        <v>35</v>
      </c>
      <c r="B37" s="7" t="s">
        <v>66</v>
      </c>
      <c r="C37" s="9" t="s">
        <v>10</v>
      </c>
      <c r="D37" s="8">
        <v>3</v>
      </c>
      <c r="E37" s="40"/>
      <c r="F37" s="39">
        <f t="shared" si="0"/>
        <v>0</v>
      </c>
    </row>
    <row r="38" spans="1:6" x14ac:dyDescent="0.3">
      <c r="A38" s="26" t="s">
        <v>36</v>
      </c>
      <c r="B38" s="7" t="s">
        <v>67</v>
      </c>
      <c r="C38" s="9" t="s">
        <v>10</v>
      </c>
      <c r="D38" s="8">
        <v>3</v>
      </c>
      <c r="E38" s="40"/>
      <c r="F38" s="39">
        <f t="shared" si="0"/>
        <v>0</v>
      </c>
    </row>
    <row r="39" spans="1:6" x14ac:dyDescent="0.3">
      <c r="A39" s="26" t="s">
        <v>37</v>
      </c>
      <c r="B39" s="7" t="s">
        <v>68</v>
      </c>
      <c r="C39" s="9" t="s">
        <v>18</v>
      </c>
      <c r="D39" s="8">
        <v>309</v>
      </c>
      <c r="E39" s="40"/>
      <c r="F39" s="39">
        <f t="shared" si="0"/>
        <v>0</v>
      </c>
    </row>
    <row r="40" spans="1:6" x14ac:dyDescent="0.3">
      <c r="A40" s="26" t="s">
        <v>38</v>
      </c>
      <c r="B40" s="7" t="s">
        <v>69</v>
      </c>
      <c r="C40" s="9" t="s">
        <v>18</v>
      </c>
      <c r="D40" s="8">
        <v>275</v>
      </c>
      <c r="E40" s="40"/>
      <c r="F40" s="39">
        <f t="shared" si="0"/>
        <v>0</v>
      </c>
    </row>
    <row r="41" spans="1:6" x14ac:dyDescent="0.3">
      <c r="A41" s="26" t="s">
        <v>39</v>
      </c>
      <c r="B41" s="7" t="s">
        <v>70</v>
      </c>
      <c r="C41" s="9" t="s">
        <v>18</v>
      </c>
      <c r="D41" s="8">
        <v>584</v>
      </c>
      <c r="E41" s="40"/>
      <c r="F41" s="39">
        <f t="shared" si="0"/>
        <v>0</v>
      </c>
    </row>
    <row r="42" spans="1:6" ht="28" x14ac:dyDescent="0.3">
      <c r="A42" s="26" t="s">
        <v>40</v>
      </c>
      <c r="B42" s="7" t="s">
        <v>71</v>
      </c>
      <c r="C42" s="9" t="s">
        <v>18</v>
      </c>
      <c r="D42" s="8">
        <v>356</v>
      </c>
      <c r="E42" s="40"/>
      <c r="F42" s="39">
        <f t="shared" si="0"/>
        <v>0</v>
      </c>
    </row>
    <row r="43" spans="1:6" ht="28" x14ac:dyDescent="0.3">
      <c r="A43" s="26" t="s">
        <v>41</v>
      </c>
      <c r="B43" s="7" t="s">
        <v>72</v>
      </c>
      <c r="C43" s="9" t="s">
        <v>18</v>
      </c>
      <c r="D43" s="8">
        <v>238</v>
      </c>
      <c r="E43" s="40"/>
      <c r="F43" s="39">
        <f t="shared" si="0"/>
        <v>0</v>
      </c>
    </row>
    <row r="44" spans="1:6" ht="28" x14ac:dyDescent="0.3">
      <c r="A44" s="26" t="s">
        <v>73</v>
      </c>
      <c r="B44" s="7" t="s">
        <v>74</v>
      </c>
      <c r="C44" s="9" t="s">
        <v>18</v>
      </c>
      <c r="D44" s="8">
        <v>66</v>
      </c>
      <c r="E44" s="40"/>
      <c r="F44" s="39">
        <f t="shared" si="0"/>
        <v>0</v>
      </c>
    </row>
    <row r="45" spans="1:6" x14ac:dyDescent="0.3">
      <c r="A45" s="26" t="s">
        <v>75</v>
      </c>
      <c r="B45" s="7" t="s">
        <v>76</v>
      </c>
      <c r="C45" s="9" t="s">
        <v>18</v>
      </c>
      <c r="D45" s="8">
        <v>40</v>
      </c>
      <c r="E45" s="40"/>
      <c r="F45" s="39">
        <f t="shared" si="0"/>
        <v>0</v>
      </c>
    </row>
    <row r="46" spans="1:6" x14ac:dyDescent="0.3">
      <c r="A46" s="26" t="s">
        <v>77</v>
      </c>
      <c r="B46" s="7" t="s">
        <v>78</v>
      </c>
      <c r="C46" s="9" t="s">
        <v>18</v>
      </c>
      <c r="D46" s="8">
        <v>215</v>
      </c>
      <c r="E46" s="40"/>
      <c r="F46" s="39">
        <f t="shared" si="0"/>
        <v>0</v>
      </c>
    </row>
    <row r="47" spans="1:6" ht="42" x14ac:dyDescent="0.3">
      <c r="A47" s="26" t="s">
        <v>79</v>
      </c>
      <c r="B47" s="7" t="s">
        <v>80</v>
      </c>
      <c r="C47" s="9" t="s">
        <v>10</v>
      </c>
      <c r="D47" s="8">
        <v>3</v>
      </c>
      <c r="E47" s="40"/>
      <c r="F47" s="39">
        <f t="shared" si="0"/>
        <v>0</v>
      </c>
    </row>
    <row r="48" spans="1:6" ht="42" x14ac:dyDescent="0.3">
      <c r="A48" s="26" t="s">
        <v>81</v>
      </c>
      <c r="B48" s="7" t="s">
        <v>82</v>
      </c>
      <c r="C48" s="9" t="s">
        <v>10</v>
      </c>
      <c r="D48" s="8">
        <v>1</v>
      </c>
      <c r="E48" s="40"/>
      <c r="F48" s="39">
        <f t="shared" si="0"/>
        <v>0</v>
      </c>
    </row>
    <row r="49" spans="1:6" ht="28" x14ac:dyDescent="0.3">
      <c r="A49" s="26" t="s">
        <v>83</v>
      </c>
      <c r="B49" s="7" t="s">
        <v>84</v>
      </c>
      <c r="C49" s="9" t="s">
        <v>10</v>
      </c>
      <c r="D49" s="8">
        <v>5</v>
      </c>
      <c r="E49" s="40"/>
      <c r="F49" s="39">
        <f t="shared" si="0"/>
        <v>0</v>
      </c>
    </row>
    <row r="50" spans="1:6" ht="28" x14ac:dyDescent="0.3">
      <c r="A50" s="26" t="s">
        <v>85</v>
      </c>
      <c r="B50" s="7" t="s">
        <v>86</v>
      </c>
      <c r="C50" s="9" t="s">
        <v>10</v>
      </c>
      <c r="D50" s="8">
        <v>5</v>
      </c>
      <c r="E50" s="40"/>
      <c r="F50" s="39">
        <f t="shared" si="0"/>
        <v>0</v>
      </c>
    </row>
    <row r="51" spans="1:6" x14ac:dyDescent="0.3">
      <c r="A51" s="26" t="s">
        <v>87</v>
      </c>
      <c r="B51" s="7" t="s">
        <v>88</v>
      </c>
      <c r="C51" s="9" t="s">
        <v>18</v>
      </c>
      <c r="D51" s="8">
        <v>356</v>
      </c>
      <c r="E51" s="40"/>
      <c r="F51" s="39">
        <f t="shared" si="0"/>
        <v>0</v>
      </c>
    </row>
    <row r="52" spans="1:6" x14ac:dyDescent="0.3">
      <c r="A52" s="26" t="s">
        <v>89</v>
      </c>
      <c r="B52" s="7" t="s">
        <v>90</v>
      </c>
      <c r="C52" s="9" t="s">
        <v>18</v>
      </c>
      <c r="D52" s="8">
        <v>35</v>
      </c>
      <c r="E52" s="40"/>
      <c r="F52" s="39">
        <f t="shared" si="0"/>
        <v>0</v>
      </c>
    </row>
    <row r="53" spans="1:6" x14ac:dyDescent="0.3">
      <c r="A53" s="54" t="s">
        <v>91</v>
      </c>
      <c r="B53" s="55"/>
      <c r="C53" s="55"/>
      <c r="D53" s="56"/>
      <c r="E53" s="57"/>
      <c r="F53" s="24">
        <f>ROUND((SUM(F25:F52)),2)</f>
        <v>0</v>
      </c>
    </row>
    <row r="54" spans="1:6" x14ac:dyDescent="0.3">
      <c r="A54" s="33">
        <v>3</v>
      </c>
      <c r="B54" s="11" t="s">
        <v>42</v>
      </c>
      <c r="C54" s="25"/>
      <c r="D54" s="34"/>
      <c r="E54" s="41"/>
      <c r="F54" s="42"/>
    </row>
    <row r="55" spans="1:6" x14ac:dyDescent="0.3">
      <c r="A55" s="26" t="s">
        <v>28</v>
      </c>
      <c r="B55" s="7" t="s">
        <v>92</v>
      </c>
      <c r="C55" s="9" t="s">
        <v>10</v>
      </c>
      <c r="D55" s="8">
        <v>1</v>
      </c>
      <c r="E55" s="40"/>
      <c r="F55" s="39">
        <f t="shared" si="0"/>
        <v>0</v>
      </c>
    </row>
    <row r="56" spans="1:6" x14ac:dyDescent="0.3">
      <c r="A56" s="26" t="s">
        <v>29</v>
      </c>
      <c r="B56" s="7" t="s">
        <v>93</v>
      </c>
      <c r="C56" s="9" t="s">
        <v>10</v>
      </c>
      <c r="D56" s="8">
        <v>3</v>
      </c>
      <c r="E56" s="40"/>
      <c r="F56" s="39">
        <f t="shared" si="0"/>
        <v>0</v>
      </c>
    </row>
    <row r="57" spans="1:6" x14ac:dyDescent="0.3">
      <c r="A57" s="26" t="s">
        <v>30</v>
      </c>
      <c r="B57" s="7" t="s">
        <v>94</v>
      </c>
      <c r="C57" s="9" t="s">
        <v>10</v>
      </c>
      <c r="D57" s="8">
        <v>1</v>
      </c>
      <c r="E57" s="40"/>
      <c r="F57" s="39">
        <f t="shared" si="0"/>
        <v>0</v>
      </c>
    </row>
    <row r="58" spans="1:6" x14ac:dyDescent="0.3">
      <c r="A58" s="26" t="s">
        <v>31</v>
      </c>
      <c r="B58" s="7" t="s">
        <v>95</v>
      </c>
      <c r="C58" s="9" t="s">
        <v>18</v>
      </c>
      <c r="D58" s="8">
        <v>51</v>
      </c>
      <c r="E58" s="40"/>
      <c r="F58" s="39">
        <f t="shared" si="0"/>
        <v>0</v>
      </c>
    </row>
    <row r="59" spans="1:6" x14ac:dyDescent="0.3">
      <c r="A59" s="26" t="s">
        <v>96</v>
      </c>
      <c r="B59" s="7" t="s">
        <v>97</v>
      </c>
      <c r="C59" s="9" t="s">
        <v>18</v>
      </c>
      <c r="D59" s="8">
        <v>385</v>
      </c>
      <c r="E59" s="40"/>
      <c r="F59" s="39">
        <f t="shared" si="0"/>
        <v>0</v>
      </c>
    </row>
    <row r="60" spans="1:6" x14ac:dyDescent="0.3">
      <c r="A60" s="26" t="s">
        <v>98</v>
      </c>
      <c r="B60" s="7" t="s">
        <v>99</v>
      </c>
      <c r="C60" s="9" t="s">
        <v>18</v>
      </c>
      <c r="D60" s="8">
        <v>62</v>
      </c>
      <c r="E60" s="40"/>
      <c r="F60" s="39">
        <f t="shared" si="0"/>
        <v>0</v>
      </c>
    </row>
    <row r="61" spans="1:6" x14ac:dyDescent="0.3">
      <c r="A61" s="26" t="s">
        <v>100</v>
      </c>
      <c r="B61" s="7" t="s">
        <v>101</v>
      </c>
      <c r="C61" s="9" t="s">
        <v>18</v>
      </c>
      <c r="D61" s="8">
        <v>60</v>
      </c>
      <c r="E61" s="40"/>
      <c r="F61" s="39">
        <f t="shared" si="0"/>
        <v>0</v>
      </c>
    </row>
    <row r="62" spans="1:6" x14ac:dyDescent="0.3">
      <c r="A62" s="26" t="s">
        <v>102</v>
      </c>
      <c r="B62" s="7" t="s">
        <v>103</v>
      </c>
      <c r="C62" s="9" t="s">
        <v>18</v>
      </c>
      <c r="D62" s="8">
        <v>10</v>
      </c>
      <c r="E62" s="40"/>
      <c r="F62" s="39">
        <f t="shared" si="0"/>
        <v>0</v>
      </c>
    </row>
    <row r="63" spans="1:6" x14ac:dyDescent="0.3">
      <c r="A63" s="26" t="s">
        <v>104</v>
      </c>
      <c r="B63" s="7" t="s">
        <v>105</v>
      </c>
      <c r="C63" s="9" t="s">
        <v>18</v>
      </c>
      <c r="D63" s="8">
        <v>6</v>
      </c>
      <c r="E63" s="40"/>
      <c r="F63" s="39">
        <f t="shared" si="0"/>
        <v>0</v>
      </c>
    </row>
    <row r="64" spans="1:6" x14ac:dyDescent="0.3">
      <c r="A64" s="26" t="s">
        <v>106</v>
      </c>
      <c r="B64" s="7" t="s">
        <v>107</v>
      </c>
      <c r="C64" s="9" t="s">
        <v>18</v>
      </c>
      <c r="D64" s="8">
        <v>10</v>
      </c>
      <c r="E64" s="40"/>
      <c r="F64" s="39">
        <f t="shared" si="0"/>
        <v>0</v>
      </c>
    </row>
    <row r="65" spans="1:6" x14ac:dyDescent="0.3">
      <c r="A65" s="26" t="s">
        <v>108</v>
      </c>
      <c r="B65" s="7" t="s">
        <v>109</v>
      </c>
      <c r="C65" s="9" t="s">
        <v>18</v>
      </c>
      <c r="D65" s="8">
        <v>9</v>
      </c>
      <c r="E65" s="40"/>
      <c r="F65" s="39">
        <f t="shared" si="0"/>
        <v>0</v>
      </c>
    </row>
    <row r="66" spans="1:6" x14ac:dyDescent="0.3">
      <c r="A66" s="26" t="s">
        <v>110</v>
      </c>
      <c r="B66" s="7" t="s">
        <v>111</v>
      </c>
      <c r="C66" s="9" t="s">
        <v>18</v>
      </c>
      <c r="D66" s="8">
        <v>14</v>
      </c>
      <c r="E66" s="40"/>
      <c r="F66" s="39">
        <f t="shared" si="0"/>
        <v>0</v>
      </c>
    </row>
    <row r="67" spans="1:6" x14ac:dyDescent="0.3">
      <c r="A67" s="26" t="s">
        <v>112</v>
      </c>
      <c r="B67" s="7" t="s">
        <v>113</v>
      </c>
      <c r="C67" s="9" t="s">
        <v>10</v>
      </c>
      <c r="D67" s="8">
        <v>3</v>
      </c>
      <c r="E67" s="40"/>
      <c r="F67" s="39">
        <f t="shared" si="0"/>
        <v>0</v>
      </c>
    </row>
    <row r="68" spans="1:6" x14ac:dyDescent="0.3">
      <c r="A68" s="26" t="s">
        <v>114</v>
      </c>
      <c r="B68" s="7" t="s">
        <v>115</v>
      </c>
      <c r="C68" s="9" t="s">
        <v>10</v>
      </c>
      <c r="D68" s="8">
        <v>1</v>
      </c>
      <c r="E68" s="40"/>
      <c r="F68" s="39">
        <f t="shared" si="0"/>
        <v>0</v>
      </c>
    </row>
    <row r="69" spans="1:6" x14ac:dyDescent="0.3">
      <c r="A69" s="26" t="s">
        <v>116</v>
      </c>
      <c r="B69" s="7" t="s">
        <v>117</v>
      </c>
      <c r="C69" s="9" t="s">
        <v>10</v>
      </c>
      <c r="D69" s="8">
        <v>1</v>
      </c>
      <c r="E69" s="40"/>
      <c r="F69" s="39">
        <f t="shared" si="0"/>
        <v>0</v>
      </c>
    </row>
    <row r="70" spans="1:6" x14ac:dyDescent="0.3">
      <c r="A70" s="26" t="s">
        <v>118</v>
      </c>
      <c r="B70" s="7" t="s">
        <v>119</v>
      </c>
      <c r="C70" s="9" t="s">
        <v>10</v>
      </c>
      <c r="D70" s="8">
        <v>1</v>
      </c>
      <c r="E70" s="40"/>
      <c r="F70" s="39">
        <f t="shared" si="0"/>
        <v>0</v>
      </c>
    </row>
    <row r="71" spans="1:6" x14ac:dyDescent="0.3">
      <c r="A71" s="26" t="s">
        <v>120</v>
      </c>
      <c r="B71" s="7" t="s">
        <v>121</v>
      </c>
      <c r="C71" s="9" t="s">
        <v>10</v>
      </c>
      <c r="D71" s="8">
        <v>1</v>
      </c>
      <c r="E71" s="40"/>
      <c r="F71" s="39">
        <f t="shared" si="0"/>
        <v>0</v>
      </c>
    </row>
    <row r="72" spans="1:6" x14ac:dyDescent="0.3">
      <c r="A72" s="26" t="s">
        <v>122</v>
      </c>
      <c r="B72" s="7" t="s">
        <v>123</v>
      </c>
      <c r="C72" s="9" t="s">
        <v>10</v>
      </c>
      <c r="D72" s="8">
        <v>1</v>
      </c>
      <c r="E72" s="40"/>
      <c r="F72" s="39">
        <f t="shared" si="0"/>
        <v>0</v>
      </c>
    </row>
    <row r="73" spans="1:6" x14ac:dyDescent="0.3">
      <c r="A73" s="26" t="s">
        <v>124</v>
      </c>
      <c r="B73" s="7" t="s">
        <v>125</v>
      </c>
      <c r="C73" s="9" t="s">
        <v>10</v>
      </c>
      <c r="D73" s="8">
        <v>1</v>
      </c>
      <c r="E73" s="40"/>
      <c r="F73" s="39">
        <f t="shared" si="0"/>
        <v>0</v>
      </c>
    </row>
    <row r="74" spans="1:6" x14ac:dyDescent="0.3">
      <c r="A74" s="26" t="s">
        <v>126</v>
      </c>
      <c r="B74" s="7" t="s">
        <v>127</v>
      </c>
      <c r="C74" s="9" t="s">
        <v>10</v>
      </c>
      <c r="D74" s="8">
        <v>1</v>
      </c>
      <c r="E74" s="40"/>
      <c r="F74" s="39">
        <f t="shared" si="0"/>
        <v>0</v>
      </c>
    </row>
    <row r="75" spans="1:6" x14ac:dyDescent="0.3">
      <c r="A75" s="26" t="s">
        <v>128</v>
      </c>
      <c r="B75" s="7" t="s">
        <v>129</v>
      </c>
      <c r="C75" s="9" t="s">
        <v>10</v>
      </c>
      <c r="D75" s="8">
        <v>1</v>
      </c>
      <c r="E75" s="40"/>
      <c r="F75" s="39">
        <f t="shared" si="0"/>
        <v>0</v>
      </c>
    </row>
    <row r="76" spans="1:6" x14ac:dyDescent="0.3">
      <c r="A76" s="26" t="s">
        <v>130</v>
      </c>
      <c r="B76" s="7" t="s">
        <v>131</v>
      </c>
      <c r="C76" s="9" t="s">
        <v>10</v>
      </c>
      <c r="D76" s="8">
        <v>1</v>
      </c>
      <c r="E76" s="40"/>
      <c r="F76" s="39">
        <f t="shared" si="0"/>
        <v>0</v>
      </c>
    </row>
    <row r="77" spans="1:6" x14ac:dyDescent="0.3">
      <c r="A77" s="26" t="s">
        <v>132</v>
      </c>
      <c r="B77" s="7" t="s">
        <v>133</v>
      </c>
      <c r="C77" s="9" t="s">
        <v>10</v>
      </c>
      <c r="D77" s="8">
        <v>1</v>
      </c>
      <c r="E77" s="40"/>
      <c r="F77" s="39">
        <f t="shared" si="0"/>
        <v>0</v>
      </c>
    </row>
    <row r="78" spans="1:6" x14ac:dyDescent="0.3">
      <c r="A78" s="26" t="s">
        <v>134</v>
      </c>
      <c r="B78" s="7" t="s">
        <v>135</v>
      </c>
      <c r="C78" s="9" t="s">
        <v>10</v>
      </c>
      <c r="D78" s="8">
        <v>1</v>
      </c>
      <c r="E78" s="40"/>
      <c r="F78" s="39">
        <f t="shared" si="0"/>
        <v>0</v>
      </c>
    </row>
    <row r="79" spans="1:6" x14ac:dyDescent="0.3">
      <c r="A79" s="26" t="s">
        <v>136</v>
      </c>
      <c r="B79" s="7" t="s">
        <v>137</v>
      </c>
      <c r="C79" s="9" t="s">
        <v>18</v>
      </c>
      <c r="D79" s="8">
        <v>202</v>
      </c>
      <c r="E79" s="40"/>
      <c r="F79" s="39">
        <f t="shared" si="0"/>
        <v>0</v>
      </c>
    </row>
    <row r="80" spans="1:6" x14ac:dyDescent="0.3">
      <c r="A80" s="26" t="s">
        <v>138</v>
      </c>
      <c r="B80" s="7" t="s">
        <v>139</v>
      </c>
      <c r="C80" s="9" t="s">
        <v>18</v>
      </c>
      <c r="D80" s="8">
        <v>66</v>
      </c>
      <c r="E80" s="40"/>
      <c r="F80" s="39">
        <f t="shared" si="0"/>
        <v>0</v>
      </c>
    </row>
    <row r="81" spans="1:6" x14ac:dyDescent="0.3">
      <c r="A81" s="26" t="s">
        <v>140</v>
      </c>
      <c r="B81" s="7" t="s">
        <v>141</v>
      </c>
      <c r="C81" s="9" t="s">
        <v>18</v>
      </c>
      <c r="D81" s="8">
        <v>323</v>
      </c>
      <c r="E81" s="40"/>
      <c r="F81" s="39">
        <f t="shared" ref="F81:F106" si="1">ROUND((D81*E81),2)</f>
        <v>0</v>
      </c>
    </row>
    <row r="82" spans="1:6" x14ac:dyDescent="0.3">
      <c r="A82" s="26" t="s">
        <v>142</v>
      </c>
      <c r="B82" s="7" t="s">
        <v>143</v>
      </c>
      <c r="C82" s="9" t="s">
        <v>18</v>
      </c>
      <c r="D82" s="8">
        <v>356</v>
      </c>
      <c r="E82" s="40"/>
      <c r="F82" s="39">
        <f t="shared" si="1"/>
        <v>0</v>
      </c>
    </row>
    <row r="83" spans="1:6" x14ac:dyDescent="0.3">
      <c r="A83" s="26" t="s">
        <v>144</v>
      </c>
      <c r="B83" s="7" t="s">
        <v>145</v>
      </c>
      <c r="C83" s="9" t="s">
        <v>18</v>
      </c>
      <c r="D83" s="8">
        <v>2</v>
      </c>
      <c r="E83" s="40"/>
      <c r="F83" s="39">
        <f t="shared" si="1"/>
        <v>0</v>
      </c>
    </row>
    <row r="84" spans="1:6" x14ac:dyDescent="0.3">
      <c r="A84" s="26" t="s">
        <v>146</v>
      </c>
      <c r="B84" s="7" t="s">
        <v>147</v>
      </c>
      <c r="C84" s="9" t="s">
        <v>10</v>
      </c>
      <c r="D84" s="8">
        <v>16</v>
      </c>
      <c r="E84" s="40"/>
      <c r="F84" s="39">
        <f t="shared" si="1"/>
        <v>0</v>
      </c>
    </row>
    <row r="85" spans="1:6" x14ac:dyDescent="0.3">
      <c r="A85" s="26" t="s">
        <v>148</v>
      </c>
      <c r="B85" s="7" t="s">
        <v>149</v>
      </c>
      <c r="C85" s="9" t="s">
        <v>10</v>
      </c>
      <c r="D85" s="8">
        <v>1</v>
      </c>
      <c r="E85" s="40"/>
      <c r="F85" s="39">
        <f t="shared" si="1"/>
        <v>0</v>
      </c>
    </row>
    <row r="86" spans="1:6" x14ac:dyDescent="0.3">
      <c r="A86" s="26" t="s">
        <v>150</v>
      </c>
      <c r="B86" s="7" t="s">
        <v>151</v>
      </c>
      <c r="C86" s="9" t="s">
        <v>10</v>
      </c>
      <c r="D86" s="8">
        <v>5</v>
      </c>
      <c r="E86" s="40"/>
      <c r="F86" s="39">
        <f t="shared" si="1"/>
        <v>0</v>
      </c>
    </row>
    <row r="87" spans="1:6" x14ac:dyDescent="0.3">
      <c r="A87" s="26" t="s">
        <v>152</v>
      </c>
      <c r="B87" s="7" t="s">
        <v>153</v>
      </c>
      <c r="C87" s="9" t="s">
        <v>10</v>
      </c>
      <c r="D87" s="8">
        <v>8</v>
      </c>
      <c r="E87" s="40"/>
      <c r="F87" s="39">
        <f t="shared" si="1"/>
        <v>0</v>
      </c>
    </row>
    <row r="88" spans="1:6" x14ac:dyDescent="0.3">
      <c r="A88" s="26" t="s">
        <v>154</v>
      </c>
      <c r="B88" s="7" t="s">
        <v>155</v>
      </c>
      <c r="C88" s="9" t="s">
        <v>10</v>
      </c>
      <c r="D88" s="8">
        <v>2</v>
      </c>
      <c r="E88" s="40"/>
      <c r="F88" s="39">
        <f t="shared" si="1"/>
        <v>0</v>
      </c>
    </row>
    <row r="89" spans="1:6" x14ac:dyDescent="0.3">
      <c r="A89" s="26" t="s">
        <v>156</v>
      </c>
      <c r="B89" s="7" t="s">
        <v>157</v>
      </c>
      <c r="C89" s="9" t="s">
        <v>10</v>
      </c>
      <c r="D89" s="8">
        <v>2</v>
      </c>
      <c r="E89" s="40"/>
      <c r="F89" s="39">
        <f t="shared" si="1"/>
        <v>0</v>
      </c>
    </row>
    <row r="90" spans="1:6" x14ac:dyDescent="0.3">
      <c r="A90" s="26" t="s">
        <v>158</v>
      </c>
      <c r="B90" s="7" t="s">
        <v>159</v>
      </c>
      <c r="C90" s="9" t="s">
        <v>10</v>
      </c>
      <c r="D90" s="8">
        <v>16</v>
      </c>
      <c r="E90" s="40"/>
      <c r="F90" s="39">
        <f t="shared" si="1"/>
        <v>0</v>
      </c>
    </row>
    <row r="91" spans="1:6" x14ac:dyDescent="0.3">
      <c r="A91" s="26" t="s">
        <v>160</v>
      </c>
      <c r="B91" s="37" t="s">
        <v>161</v>
      </c>
      <c r="C91" s="9" t="s">
        <v>10</v>
      </c>
      <c r="D91" s="8">
        <v>4</v>
      </c>
      <c r="E91" s="40"/>
      <c r="F91" s="39">
        <f t="shared" si="1"/>
        <v>0</v>
      </c>
    </row>
    <row r="92" spans="1:6" x14ac:dyDescent="0.3">
      <c r="A92" s="26" t="s">
        <v>162</v>
      </c>
      <c r="B92" s="7" t="s">
        <v>163</v>
      </c>
      <c r="C92" s="9" t="s">
        <v>10</v>
      </c>
      <c r="D92" s="8">
        <v>2</v>
      </c>
      <c r="E92" s="40"/>
      <c r="F92" s="39">
        <f t="shared" si="1"/>
        <v>0</v>
      </c>
    </row>
    <row r="93" spans="1:6" x14ac:dyDescent="0.3">
      <c r="A93" s="26" t="s">
        <v>164</v>
      </c>
      <c r="B93" s="7" t="s">
        <v>165</v>
      </c>
      <c r="C93" s="9" t="s">
        <v>10</v>
      </c>
      <c r="D93" s="8">
        <v>4</v>
      </c>
      <c r="E93" s="40"/>
      <c r="F93" s="39">
        <f t="shared" si="1"/>
        <v>0</v>
      </c>
    </row>
    <row r="94" spans="1:6" x14ac:dyDescent="0.3">
      <c r="A94" s="26" t="s">
        <v>166</v>
      </c>
      <c r="B94" s="7" t="s">
        <v>167</v>
      </c>
      <c r="C94" s="9" t="s">
        <v>10</v>
      </c>
      <c r="D94" s="8">
        <v>18</v>
      </c>
      <c r="E94" s="40"/>
      <c r="F94" s="39">
        <f t="shared" si="1"/>
        <v>0</v>
      </c>
    </row>
    <row r="95" spans="1:6" x14ac:dyDescent="0.3">
      <c r="A95" s="26" t="s">
        <v>168</v>
      </c>
      <c r="B95" s="7" t="s">
        <v>169</v>
      </c>
      <c r="C95" s="9" t="s">
        <v>18</v>
      </c>
      <c r="D95" s="8">
        <v>7</v>
      </c>
      <c r="E95" s="40"/>
      <c r="F95" s="39">
        <f t="shared" si="1"/>
        <v>0</v>
      </c>
    </row>
    <row r="96" spans="1:6" x14ac:dyDescent="0.3">
      <c r="A96" s="26" t="s">
        <v>170</v>
      </c>
      <c r="B96" s="7" t="s">
        <v>171</v>
      </c>
      <c r="C96" s="9" t="s">
        <v>10</v>
      </c>
      <c r="D96" s="8">
        <v>2</v>
      </c>
      <c r="E96" s="40"/>
      <c r="F96" s="39">
        <f t="shared" si="1"/>
        <v>0</v>
      </c>
    </row>
    <row r="97" spans="1:6" x14ac:dyDescent="0.3">
      <c r="A97" s="26" t="s">
        <v>172</v>
      </c>
      <c r="B97" s="7" t="s">
        <v>173</v>
      </c>
      <c r="C97" s="9" t="s">
        <v>18</v>
      </c>
      <c r="D97" s="8">
        <v>20</v>
      </c>
      <c r="E97" s="40"/>
      <c r="F97" s="39">
        <f t="shared" si="1"/>
        <v>0</v>
      </c>
    </row>
    <row r="98" spans="1:6" x14ac:dyDescent="0.3">
      <c r="A98" s="26" t="s">
        <v>174</v>
      </c>
      <c r="B98" s="7" t="s">
        <v>206</v>
      </c>
      <c r="C98" s="9" t="s">
        <v>18</v>
      </c>
      <c r="D98" s="8">
        <v>35</v>
      </c>
      <c r="E98" s="40"/>
      <c r="F98" s="39">
        <f t="shared" si="1"/>
        <v>0</v>
      </c>
    </row>
    <row r="99" spans="1:6" x14ac:dyDescent="0.3">
      <c r="A99" s="30"/>
      <c r="B99" s="31" t="s">
        <v>175</v>
      </c>
      <c r="C99" s="29"/>
      <c r="D99" s="25"/>
      <c r="E99" s="43"/>
      <c r="F99" s="42"/>
    </row>
    <row r="100" spans="1:6" x14ac:dyDescent="0.3">
      <c r="A100" s="26" t="s">
        <v>176</v>
      </c>
      <c r="B100" s="7" t="s">
        <v>177</v>
      </c>
      <c r="C100" s="9" t="s">
        <v>18</v>
      </c>
      <c r="D100" s="8">
        <v>6</v>
      </c>
      <c r="E100" s="40"/>
      <c r="F100" s="39">
        <f t="shared" si="1"/>
        <v>0</v>
      </c>
    </row>
    <row r="101" spans="1:6" x14ac:dyDescent="0.3">
      <c r="A101" s="26" t="s">
        <v>178</v>
      </c>
      <c r="B101" s="7" t="s">
        <v>179</v>
      </c>
      <c r="C101" s="9" t="s">
        <v>10</v>
      </c>
      <c r="D101" s="8">
        <v>9</v>
      </c>
      <c r="E101" s="40"/>
      <c r="F101" s="39">
        <f t="shared" si="1"/>
        <v>0</v>
      </c>
    </row>
    <row r="102" spans="1:6" x14ac:dyDescent="0.3">
      <c r="A102" s="26" t="s">
        <v>180</v>
      </c>
      <c r="B102" s="7" t="s">
        <v>181</v>
      </c>
      <c r="C102" s="9" t="s">
        <v>10</v>
      </c>
      <c r="D102" s="8">
        <v>6</v>
      </c>
      <c r="E102" s="40"/>
      <c r="F102" s="39">
        <f t="shared" si="1"/>
        <v>0</v>
      </c>
    </row>
    <row r="103" spans="1:6" x14ac:dyDescent="0.3">
      <c r="A103" s="26" t="s">
        <v>182</v>
      </c>
      <c r="B103" s="7" t="s">
        <v>183</v>
      </c>
      <c r="C103" s="9" t="s">
        <v>10</v>
      </c>
      <c r="D103" s="8">
        <v>3</v>
      </c>
      <c r="E103" s="40"/>
      <c r="F103" s="39">
        <f t="shared" si="1"/>
        <v>0</v>
      </c>
    </row>
    <row r="104" spans="1:6" x14ac:dyDescent="0.3">
      <c r="A104" s="26" t="s">
        <v>184</v>
      </c>
      <c r="B104" s="7" t="s">
        <v>185</v>
      </c>
      <c r="C104" s="9" t="s">
        <v>10</v>
      </c>
      <c r="D104" s="8">
        <v>3</v>
      </c>
      <c r="E104" s="40"/>
      <c r="F104" s="39">
        <f t="shared" si="1"/>
        <v>0</v>
      </c>
    </row>
    <row r="105" spans="1:6" x14ac:dyDescent="0.3">
      <c r="A105" s="26" t="s">
        <v>186</v>
      </c>
      <c r="B105" s="7" t="s">
        <v>187</v>
      </c>
      <c r="C105" s="9" t="s">
        <v>10</v>
      </c>
      <c r="D105" s="8">
        <v>3</v>
      </c>
      <c r="E105" s="40"/>
      <c r="F105" s="39">
        <f t="shared" si="1"/>
        <v>0</v>
      </c>
    </row>
    <row r="106" spans="1:6" x14ac:dyDescent="0.3">
      <c r="A106" s="26" t="s">
        <v>188</v>
      </c>
      <c r="B106" s="7" t="s">
        <v>189</v>
      </c>
      <c r="C106" s="9" t="s">
        <v>10</v>
      </c>
      <c r="D106" s="8">
        <v>1</v>
      </c>
      <c r="E106" s="40"/>
      <c r="F106" s="39">
        <f t="shared" si="1"/>
        <v>0</v>
      </c>
    </row>
    <row r="107" spans="1:6" x14ac:dyDescent="0.3">
      <c r="A107" s="54" t="s">
        <v>190</v>
      </c>
      <c r="B107" s="55"/>
      <c r="C107" s="55"/>
      <c r="D107" s="56"/>
      <c r="E107" s="57"/>
      <c r="F107" s="24">
        <f>ROUND((SUM(F55:F106)),2)</f>
        <v>0</v>
      </c>
    </row>
    <row r="108" spans="1:6" ht="14.5" thickBot="1" x14ac:dyDescent="0.35">
      <c r="A108" s="48" t="s">
        <v>205</v>
      </c>
      <c r="B108" s="49"/>
      <c r="C108" s="49"/>
      <c r="D108" s="49"/>
      <c r="E108" s="49"/>
      <c r="F108" s="28">
        <f>ROUND((SUM(F23+F53+F107)),2)</f>
        <v>0</v>
      </c>
    </row>
    <row r="116" spans="1:6" ht="116" customHeight="1" x14ac:dyDescent="0.3">
      <c r="A116" s="46" t="s">
        <v>208</v>
      </c>
      <c r="B116" s="46"/>
      <c r="C116" s="46"/>
      <c r="D116" s="46"/>
      <c r="E116" s="46"/>
      <c r="F116" s="46"/>
    </row>
  </sheetData>
  <sheetProtection formatColumns="0" selectLockedCells="1"/>
  <mergeCells count="14">
    <mergeCell ref="A116:F116"/>
    <mergeCell ref="A2:F2"/>
    <mergeCell ref="A108:E108"/>
    <mergeCell ref="A15:F15"/>
    <mergeCell ref="A107:E107"/>
    <mergeCell ref="A23:E23"/>
    <mergeCell ref="A53:E53"/>
    <mergeCell ref="A5:F5"/>
    <mergeCell ref="A12:A13"/>
    <mergeCell ref="B12:B13"/>
    <mergeCell ref="C12:C13"/>
    <mergeCell ref="D12:D13"/>
    <mergeCell ref="E12:F12"/>
    <mergeCell ref="B9:F9"/>
  </mergeCells>
  <phoneticPr fontId="6" type="noConversion"/>
  <conditionalFormatting sqref="F7:F8 F10:F11">
    <cfRule type="containsText" dxfId="0" priority="1" operator="containsText" text="Rangovas įrašo įmonės pavadinimą">
      <formula>NOT(ISERROR(SEARCH("Rangovas įrašo įmonės pavadinimą",F7)))</formula>
    </cfRule>
  </conditionalFormatting>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E5850-73CC-4848-AE5C-A5AC35AD4388}">
  <dimension ref="A2:C14"/>
  <sheetViews>
    <sheetView workbookViewId="0">
      <selection activeCell="B23" sqref="B23"/>
    </sheetView>
  </sheetViews>
  <sheetFormatPr defaultRowHeight="14.5" x14ac:dyDescent="0.35"/>
  <cols>
    <col min="2" max="2" width="31" customWidth="1"/>
    <col min="3" max="3" width="16.54296875" customWidth="1"/>
  </cols>
  <sheetData>
    <row r="2" spans="1:3" s="1" customFormat="1" x14ac:dyDescent="0.35">
      <c r="A2" s="3" t="s">
        <v>3</v>
      </c>
      <c r="B2" s="3" t="s">
        <v>191</v>
      </c>
      <c r="C2" s="3" t="s">
        <v>192</v>
      </c>
    </row>
    <row r="3" spans="1:3" x14ac:dyDescent="0.35">
      <c r="A3" s="4">
        <v>1</v>
      </c>
      <c r="B3" s="5" t="s">
        <v>193</v>
      </c>
      <c r="C3" s="44" t="e">
        <f>+Sheet1!#REF!</f>
        <v>#REF!</v>
      </c>
    </row>
    <row r="4" spans="1:3" x14ac:dyDescent="0.35">
      <c r="A4" s="4">
        <v>2</v>
      </c>
      <c r="B4" s="5" t="s">
        <v>194</v>
      </c>
      <c r="C4" s="44" t="e">
        <f>+Sheet1!#REF!</f>
        <v>#REF!</v>
      </c>
    </row>
    <row r="5" spans="1:3" x14ac:dyDescent="0.35">
      <c r="A5" s="4">
        <v>3</v>
      </c>
      <c r="B5" s="5" t="s">
        <v>195</v>
      </c>
      <c r="C5" s="44" t="e">
        <f>+Sheet1!#REF!</f>
        <v>#REF!</v>
      </c>
    </row>
    <row r="6" spans="1:3" x14ac:dyDescent="0.35">
      <c r="A6" s="4">
        <v>4</v>
      </c>
      <c r="B6" s="5" t="s">
        <v>196</v>
      </c>
      <c r="C6" s="44" t="e">
        <f>+Sheet1!#REF!</f>
        <v>#REF!</v>
      </c>
    </row>
    <row r="7" spans="1:3" x14ac:dyDescent="0.35">
      <c r="A7" s="4">
        <v>5</v>
      </c>
      <c r="B7" s="5" t="s">
        <v>197</v>
      </c>
      <c r="C7" s="44">
        <f>+Sheet1!F108</f>
        <v>0</v>
      </c>
    </row>
    <row r="8" spans="1:3" x14ac:dyDescent="0.35">
      <c r="A8" s="4">
        <v>6</v>
      </c>
      <c r="B8" s="5" t="s">
        <v>198</v>
      </c>
      <c r="C8" s="44" t="e">
        <f>+Sheet1!#REF!</f>
        <v>#REF!</v>
      </c>
    </row>
    <row r="9" spans="1:3" x14ac:dyDescent="0.35">
      <c r="A9" s="4">
        <v>7</v>
      </c>
      <c r="B9" s="5" t="s">
        <v>199</v>
      </c>
      <c r="C9" s="44" t="e">
        <f>+Sheet1!#REF!</f>
        <v>#REF!</v>
      </c>
    </row>
    <row r="10" spans="1:3" x14ac:dyDescent="0.35">
      <c r="A10" s="4">
        <v>8</v>
      </c>
      <c r="B10" s="5" t="s">
        <v>200</v>
      </c>
      <c r="C10" s="44" t="e">
        <f>+Sheet1!#REF!</f>
        <v>#REF!</v>
      </c>
    </row>
    <row r="11" spans="1:3" x14ac:dyDescent="0.35">
      <c r="A11" s="4">
        <v>9</v>
      </c>
      <c r="B11" s="5" t="s">
        <v>201</v>
      </c>
      <c r="C11" s="44" t="e">
        <f>+Sheet1!#REF!</f>
        <v>#REF!</v>
      </c>
    </row>
    <row r="12" spans="1:3" x14ac:dyDescent="0.35">
      <c r="A12" s="4">
        <v>10</v>
      </c>
      <c r="B12" s="5" t="s">
        <v>202</v>
      </c>
      <c r="C12" s="44" t="e">
        <f>+Sheet1!#REF!</f>
        <v>#REF!</v>
      </c>
    </row>
    <row r="13" spans="1:3" x14ac:dyDescent="0.35">
      <c r="A13" s="27">
        <f>+Sheet1!F7</f>
        <v>0</v>
      </c>
      <c r="B13" s="27"/>
      <c r="C13" s="44" t="e">
        <f>SUM(C3:C12)</f>
        <v>#REF!</v>
      </c>
    </row>
    <row r="14" spans="1:3" x14ac:dyDescent="0.35">
      <c r="A14" s="2"/>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irkimob_x016b_das xmlns="aa4df4ad-5d2d-40cc-8892-0532580ad8da" xsi:nil="true"/>
    <Statusas xmlns="aa4df4ad-5d2d-40cc-8892-0532580ad8da">Inicijavimas</Statusas>
    <Savininkas xmlns="aa4df4ad-5d2d-40cc-8892-0532580ad8d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42590677BDB81E49A6E5799895AA61AB" ma:contentTypeVersion="20" ma:contentTypeDescription="Kurkite naują dokumentą." ma:contentTypeScope="" ma:versionID="5f7608d46b667ed89e64a10b142f3d56">
  <xsd:schema xmlns:xsd="http://www.w3.org/2001/XMLSchema" xmlns:xs="http://www.w3.org/2001/XMLSchema" xmlns:p="http://schemas.microsoft.com/office/2006/metadata/properties" xmlns:ns2="ff9a5c92-4819-423e-b5a8-42f2667acb81" xmlns:ns3="aa4df4ad-5d2d-40cc-8892-0532580ad8da" targetNamespace="http://schemas.microsoft.com/office/2006/metadata/properties" ma:root="true" ma:fieldsID="c1b41110ca7850b09a2c6747f1e6a0cd" ns2:_="" ns3:_="">
    <xsd:import namespace="ff9a5c92-4819-423e-b5a8-42f2667acb81"/>
    <xsd:import namespace="aa4df4ad-5d2d-40cc-8892-0532580ad8d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Savininkas" minOccurs="0"/>
                <xsd:element ref="ns3:Pirkimob_x016b_das" minOccurs="0"/>
                <xsd:element ref="ns3:Statusa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9a5c92-4819-423e-b5a8-42f2667acb81"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4df4ad-5d2d-40cc-8892-0532580ad8d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Savininkas" ma:index="20" nillable="true" ma:displayName="Savininkas" ma:format="Dropdown" ma:internalName="Savininkas">
      <xsd:simpleType>
        <xsd:restriction base="dms:Choice">
          <xsd:enumeration value="Aistė Kielaitė"/>
          <xsd:enumeration value="Audronė Petraitytė"/>
          <xsd:enumeration value="Brigita Skliuderytė"/>
          <xsd:enumeration value="Eglė Gudonienė"/>
          <xsd:enumeration value="Eglė Skučienė"/>
          <xsd:enumeration value="Eglė Čekanauskienė"/>
          <xsd:enumeration value="Jolita Dumčienė"/>
          <xsd:enumeration value="Jūratė Prieskienė"/>
          <xsd:enumeration value="Giedrė Molienė"/>
          <xsd:enumeration value="Nika Armonė"/>
          <xsd:enumeration value="Mantas Kuzma"/>
          <xsd:enumeration value="Rimutė Sabaliauskaitė"/>
          <xsd:enumeration value="Sandra Brazauskienė"/>
          <xsd:enumeration value="Skaistė Guigaitė"/>
          <xsd:enumeration value="Viktorija Balčiūnienė"/>
          <xsd:enumeration value="Žaneta Milkevičiūtė-Petrukanec"/>
        </xsd:restriction>
      </xsd:simpleType>
    </xsd:element>
    <xsd:element name="Pirkimob_x016b_das" ma:index="21" nillable="true" ma:displayName="Pirkimo būdas" ma:format="Dropdown" ma:internalName="Pirkimob_x016b_das">
      <xsd:simpleType>
        <xsd:restriction base="dms:Choice">
          <xsd:enumeration value="ATNvarz"/>
          <xsd:enumeration value="DPS"/>
          <xsd:enumeration value="KONKR"/>
          <xsd:enumeration value="NSAP"/>
          <xsd:enumeration value="SAP"/>
          <xsd:enumeration value="SND"/>
          <xsd:enumeration value="TND"/>
          <xsd:enumeration value="SAK"/>
          <xsd:enumeration value="TAK"/>
          <xsd:enumeration value="SSD"/>
          <xsd:enumeration value="TSD"/>
        </xsd:restriction>
      </xsd:simpleType>
    </xsd:element>
    <xsd:element name="Statusas" ma:index="22" nillable="true" ma:displayName="Statusas" ma:default="Inicijavimas" ma:format="RadioButtons" ma:internalName="Statusas">
      <xsd:simpleType>
        <xsd:restriction base="dms:Choice">
          <xsd:enumeration value="Inicijavimas"/>
          <xsd:enumeration value="Dokumentų tvirtinimas Ecocost"/>
          <xsd:enumeration value="Pirkimo dokumentų tvortonimo lauukimas"/>
          <xsd:enumeration value="Paraiškų laukimas"/>
          <xsd:enumeration value="Paraiškų vertinimas"/>
          <xsd:enumeration value="Paraiškų paaiškinimas / patiklinimas"/>
          <xsd:enumeration value="Protokolo balsavimo laukimas (paraiškos tiklsin)"/>
          <xsd:enumeration value="Pirminių pasiūlymų laukimas"/>
          <xsd:enumeration value="Pirminių pasiūlymų verinimas"/>
          <xsd:enumeration value="Pirminių paaiškinimas / patiklinimas"/>
          <xsd:enumeration value="Protokolo balsavimo laukimas (pasiūl tiklsin)"/>
          <xsd:enumeration value="Galutinių pasiūlymų laukimas"/>
          <xsd:enumeration value="Galutinių pasiūlymų vertinimas"/>
          <xsd:enumeration value="Galutinių paaiškinimas / patiklinimas"/>
          <xsd:enumeration value="Laukiamas eikės patvirtinimas iš komisijos ar koordinatoriaus"/>
          <xsd:enumeration value="Pretenzij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5373F9-9A59-4A1E-BAF8-6B0A92AF0728}">
  <ds:schemaRefs>
    <ds:schemaRef ds:uri="http://schemas.microsoft.com/office/2006/metadata/properties"/>
    <ds:schemaRef ds:uri="http://schemas.microsoft.com/office/infopath/2007/PartnerControls"/>
    <ds:schemaRef ds:uri="aa4df4ad-5d2d-40cc-8892-0532580ad8da"/>
  </ds:schemaRefs>
</ds:datastoreItem>
</file>

<file path=customXml/itemProps2.xml><?xml version="1.0" encoding="utf-8"?>
<ds:datastoreItem xmlns:ds="http://schemas.openxmlformats.org/officeDocument/2006/customXml" ds:itemID="{845C88A9-6673-476F-8F5D-120EC1D11584}">
  <ds:schemaRefs>
    <ds:schemaRef ds:uri="http://schemas.microsoft.com/sharepoint/v3/contenttype/forms"/>
  </ds:schemaRefs>
</ds:datastoreItem>
</file>

<file path=customXml/itemProps3.xml><?xml version="1.0" encoding="utf-8"?>
<ds:datastoreItem xmlns:ds="http://schemas.openxmlformats.org/officeDocument/2006/customXml" ds:itemID="{D222CF0B-5E4D-494A-8B6F-FC6F5F166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9a5c92-4819-423e-b5a8-42f2667acb81"/>
    <ds:schemaRef ds:uri="aa4df4ad-5d2d-40cc-8892-0532580ad8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Aistė Kielaitė</dc:creator>
  <cp:keywords/>
  <dc:description/>
  <cp:lastModifiedBy>Arvydas Mordosas</cp:lastModifiedBy>
  <cp:revision/>
  <dcterms:created xsi:type="dcterms:W3CDTF">2015-06-05T18:17:20Z</dcterms:created>
  <dcterms:modified xsi:type="dcterms:W3CDTF">2021-05-03T12:39:13Z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fcb905c-755b-4fd4-bd20-0d682d4f1d27_Enabled">
    <vt:lpwstr>true</vt:lpwstr>
  </property>
  <property fmtid="{D5CDD505-2E9C-101B-9397-08002B2CF9AE}" pid="3" name="MSIP_Label_cfcb905c-755b-4fd4-bd20-0d682d4f1d27_SetDate">
    <vt:lpwstr>2020-08-19T11:57:57Z</vt:lpwstr>
  </property>
  <property fmtid="{D5CDD505-2E9C-101B-9397-08002B2CF9AE}" pid="4" name="MSIP_Label_cfcb905c-755b-4fd4-bd20-0d682d4f1d27_Method">
    <vt:lpwstr>Standard</vt:lpwstr>
  </property>
  <property fmtid="{D5CDD505-2E9C-101B-9397-08002B2CF9AE}" pid="5" name="MSIP_Label_cfcb905c-755b-4fd4-bd20-0d682d4f1d27_Name">
    <vt:lpwstr>Internal</vt:lpwstr>
  </property>
  <property fmtid="{D5CDD505-2E9C-101B-9397-08002B2CF9AE}" pid="6" name="MSIP_Label_cfcb905c-755b-4fd4-bd20-0d682d4f1d27_SiteId">
    <vt:lpwstr>d91d5b65-9d38-4908-9bd1-ebc28a01cade</vt:lpwstr>
  </property>
  <property fmtid="{D5CDD505-2E9C-101B-9397-08002B2CF9AE}" pid="7" name="MSIP_Label_cfcb905c-755b-4fd4-bd20-0d682d4f1d27_ActionId">
    <vt:lpwstr>371a6d4a-c39b-4e2b-b9b7-4937c58df89a</vt:lpwstr>
  </property>
  <property fmtid="{D5CDD505-2E9C-101B-9397-08002B2CF9AE}" pid="8" name="MSIP_Label_cfcb905c-755b-4fd4-bd20-0d682d4f1d27_ContentBits">
    <vt:lpwstr>0</vt:lpwstr>
  </property>
  <property fmtid="{D5CDD505-2E9C-101B-9397-08002B2CF9AE}" pid="9" name="ContentTypeId">
    <vt:lpwstr>0x01010042590677BDB81E49A6E5799895AA61AB</vt:lpwstr>
  </property>
</Properties>
</file>