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lglt-my.sharepoint.com/personal/arvydas_mordosas_gtc_lt1/Documents/Documents/Pirkimai/didelės vertes pirkimai/ranga/triukšmo sienelės Klaipėda/Klaipėdos triukšmo sienos SA SP dalių statybos darbai/"/>
    </mc:Choice>
  </mc:AlternateContent>
  <xr:revisionPtr revIDLastSave="76" documentId="13_ncr:1_{0DDED90F-A02A-4FE3-8B31-E0C11890A6ED}" xr6:coauthVersionLast="46" xr6:coauthVersionMax="46" xr10:uidLastSave="{2DD3379A-B6CD-4BF1-8FDD-3006EB67EE55}"/>
  <bookViews>
    <workbookView xWindow="-110" yWindow="-110" windowWidth="19420" windowHeight="10420" xr2:uid="{00000000-000D-0000-FFFF-FFFF00000000}"/>
  </bookViews>
  <sheets>
    <sheet name="Sheet1" sheetId="1" r:id="rId1"/>
    <sheet name="Sheet2" sheetId="2" r:id="rId2"/>
  </sheets>
  <definedNames>
    <definedName name="_Hlk45626560" localSheetId="0">Sheet1!$B$17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7" i="1" l="1"/>
  <c r="F84" i="1"/>
  <c r="A13" i="2"/>
  <c r="C10" i="2" l="1"/>
  <c r="F58" i="1"/>
  <c r="F59" i="1"/>
  <c r="F60" i="1"/>
  <c r="F62" i="1"/>
  <c r="F63" i="1"/>
  <c r="F65" i="1"/>
  <c r="F66" i="1"/>
  <c r="F68" i="1"/>
  <c r="F69" i="1"/>
  <c r="F70" i="1"/>
  <c r="F72" i="1"/>
  <c r="F73" i="1"/>
  <c r="F74" i="1"/>
  <c r="F75" i="1"/>
  <c r="F76" i="1"/>
  <c r="F78" i="1"/>
  <c r="F79" i="1"/>
  <c r="F80" i="1"/>
  <c r="F81" i="1"/>
  <c r="F82" i="1"/>
  <c r="F85" i="1"/>
  <c r="F86" i="1"/>
  <c r="F88" i="1"/>
  <c r="F53" i="1"/>
  <c r="F54" i="1"/>
  <c r="F55" i="1"/>
  <c r="F56" i="1"/>
  <c r="F43" i="1"/>
  <c r="F44" i="1"/>
  <c r="F45" i="1"/>
  <c r="F46" i="1"/>
  <c r="F47" i="1"/>
  <c r="F48" i="1"/>
  <c r="F49" i="1"/>
  <c r="F42" i="1"/>
  <c r="F37" i="1"/>
  <c r="F38" i="1"/>
  <c r="F39" i="1"/>
  <c r="F36" i="1"/>
  <c r="F17" i="1"/>
  <c r="F18" i="1"/>
  <c r="F19" i="1"/>
  <c r="F20" i="1"/>
  <c r="F21" i="1"/>
  <c r="F22" i="1"/>
  <c r="F23" i="1"/>
  <c r="F24" i="1"/>
  <c r="F25" i="1"/>
  <c r="F26" i="1"/>
  <c r="F27" i="1"/>
  <c r="F28" i="1"/>
  <c r="F29" i="1"/>
  <c r="F30" i="1"/>
  <c r="F31" i="1"/>
  <c r="F32" i="1"/>
  <c r="F33" i="1"/>
  <c r="C9" i="2" l="1"/>
  <c r="C6" i="2"/>
  <c r="C12" i="2"/>
  <c r="F34" i="1" l="1"/>
  <c r="C8" i="2" l="1"/>
  <c r="C7" i="2"/>
  <c r="F89" i="1"/>
  <c r="F90" i="1" s="1"/>
  <c r="F50" i="1"/>
  <c r="C11" i="2" l="1"/>
  <c r="C5" i="2"/>
  <c r="F40" i="1"/>
  <c r="C3" i="2" l="1"/>
  <c r="C4" i="2"/>
  <c r="C13" i="2" l="1"/>
</calcChain>
</file>

<file path=xl/sharedStrings.xml><?xml version="1.0" encoding="utf-8"?>
<sst xmlns="http://schemas.openxmlformats.org/spreadsheetml/2006/main" count="226" uniqueCount="173">
  <si>
    <t>1.2 priedas. 
Techninė specifikacija</t>
  </si>
  <si>
    <t>PROJEKTAS "TRIUKŠMĄ SLOPINANČIŲ SIENELIŲ KLAIPĖDOS GELEŽINKELIO STOTYJE STATYBOS PROJEKTAS" I ETAPAS</t>
  </si>
  <si>
    <t>DARBŲ KIEKIŲ ŽINIARAŠTIS</t>
  </si>
  <si>
    <t>Eil. Nr.</t>
  </si>
  <si>
    <t>Mato vienetas</t>
  </si>
  <si>
    <t>Kiekis</t>
  </si>
  <si>
    <t xml:space="preserve">Kaina, Eur </t>
  </si>
  <si>
    <t>Vieneto</t>
  </si>
  <si>
    <t>Viso kiekio</t>
  </si>
  <si>
    <t>1 SKYRIUS. SKLYPO SUTVARKYMO (SKLYPO PLANO) IR ARCHITEKTŪRINĖ DALIS</t>
  </si>
  <si>
    <t>1. Paruošiamieji darbai</t>
  </si>
  <si>
    <t>1.1</t>
  </si>
  <si>
    <t>Minkštos veislės medžių Ø1-10 cm kirtimas kelmų rovimas ir išvežimas iki 5 km atstumu</t>
  </si>
  <si>
    <t>vnt.</t>
  </si>
  <si>
    <t>1.2</t>
  </si>
  <si>
    <t>Minkštos veislės medžių Ø11-20 cm kirtimas kelmų rovimas ir išvežimas iki 5 km atstumu</t>
  </si>
  <si>
    <t>1.3</t>
  </si>
  <si>
    <t>Minkštos veislės medžių Ø51-60 cm kirtimas kelmų rovimas ir išvežimas iki 5 km atstumu</t>
  </si>
  <si>
    <t>1.4</t>
  </si>
  <si>
    <t>Minkštos veislės medžių Ø71-80 cm kirtimas kelmų rovimas ir išvežimas iki 5 km atstumu</t>
  </si>
  <si>
    <t>1.5</t>
  </si>
  <si>
    <t>Minkštos veislės medžių Ø91-100 cm kirtimas kelmų rovimas ir išvežimas iki 5 km atstumu</t>
  </si>
  <si>
    <t>1.6</t>
  </si>
  <si>
    <t>Kietos veislės medžių Ø1-10 cm kirtimas kelmų rovimas ir išvežimas iki 5 km atstumu</t>
  </si>
  <si>
    <t>1.7</t>
  </si>
  <si>
    <t>Kietos veislės medžių Ø11-20 cm kirtimas kelmų rovimas ir išvežimas iki 5 km atstumu</t>
  </si>
  <si>
    <t>1.8</t>
  </si>
  <si>
    <t>Kietos veislės medžių Ø21-30 cm kirtimas kelmų rovimas ir išvežimas iki 5 km atstumu</t>
  </si>
  <si>
    <t>1.9</t>
  </si>
  <si>
    <t>Kietos veislės medžių Ø31-40 cm kirtimas kelmų rovimas ir išvežimas iki 5 km atstumu</t>
  </si>
  <si>
    <t>1.10</t>
  </si>
  <si>
    <t>Kietos veislės medžių Ø41-50 cm kirtimas kelmų rovimas ir išvežimas iki 5 km atstumu</t>
  </si>
  <si>
    <t>1.11</t>
  </si>
  <si>
    <t>Kietos veislės medžių Ø51-60 cm kirtimas kelmų rovimas ir išvežimas iki 5 km atstumu</t>
  </si>
  <si>
    <t>1.12</t>
  </si>
  <si>
    <t>Kietos veislės medžių Ø71-80 cm kirtimas kelmų rovimas ir išvežimas iki 5 km atstumu</t>
  </si>
  <si>
    <t>1.13</t>
  </si>
  <si>
    <t>Kietos veislės medžių Ø51-60 cm genėjimas</t>
  </si>
  <si>
    <t>1.14</t>
  </si>
  <si>
    <t>Krūmų šalinimas</t>
  </si>
  <si>
    <t>m2</t>
  </si>
  <si>
    <t>1.15</t>
  </si>
  <si>
    <t>Gyvatvorės šalinimas</t>
  </si>
  <si>
    <t>1.16</t>
  </si>
  <si>
    <t xml:space="preserve">10 cm augalinio sluoksnio nustūmimas </t>
  </si>
  <si>
    <t>m3</t>
  </si>
  <si>
    <t>1.17</t>
  </si>
  <si>
    <t>Augalinio sluoksnio grąžinimas ant pažeistų vietų</t>
  </si>
  <si>
    <t>Viso suma 1.1 Skyriuje:</t>
  </si>
  <si>
    <t>m</t>
  </si>
  <si>
    <t>3. Augalų sodinimas</t>
  </si>
  <si>
    <t>3.1</t>
  </si>
  <si>
    <t>Vijoklinių augalų sodinimui duobių kasimas</t>
  </si>
  <si>
    <t>3.2</t>
  </si>
  <si>
    <t>Vijoklinių augalų sodinimas</t>
  </si>
  <si>
    <t>vnt</t>
  </si>
  <si>
    <t>3.3</t>
  </si>
  <si>
    <t>Derlingo, laidus drėgmei grunto užpylimas</t>
  </si>
  <si>
    <t>3.4</t>
  </si>
  <si>
    <t>Speciali želdinimui skirta nerūdijančio plieno vertikalių/ horizontalių lynų, trosų sistema</t>
  </si>
  <si>
    <t>Viso suma 1.3 Skyriuje:</t>
  </si>
  <si>
    <t>4. Demontavimas</t>
  </si>
  <si>
    <t>4.1</t>
  </si>
  <si>
    <t>Metalinės segmentinės tvoros su betoniniu cokoliu demontavimas</t>
  </si>
  <si>
    <t>4.2</t>
  </si>
  <si>
    <t>Segmentinės betono panelių bei metalinių segmentų tarp metalinių stulpų tvoros demontavimas</t>
  </si>
  <si>
    <t>4.3</t>
  </si>
  <si>
    <t>Betono dangos demontavimas</t>
  </si>
  <si>
    <t>4.4</t>
  </si>
  <si>
    <t>Esamos asfalto dangos frezavimas (priimamas h~10cm)</t>
  </si>
  <si>
    <t>4.5</t>
  </si>
  <si>
    <t>Esamos pėsčiųjų trinkelių/plytelių dangos demontavimas</t>
  </si>
  <si>
    <t>4.6</t>
  </si>
  <si>
    <t>Esamų betoninių gatvės bortų demontavimas</t>
  </si>
  <si>
    <t>4.7</t>
  </si>
  <si>
    <t>Esamų betoninių vejos bortų demontavimas</t>
  </si>
  <si>
    <t>4.8</t>
  </si>
  <si>
    <t>Statybinio laužo išvežimas</t>
  </si>
  <si>
    <t>t</t>
  </si>
  <si>
    <t>Viso suma 1.4 Skyriuje:</t>
  </si>
  <si>
    <t>5. Stadiono ir Geležinkelio gatvių rekonstravimas</t>
  </si>
  <si>
    <t>5.1</t>
  </si>
  <si>
    <t xml:space="preserve">Žemės sankasa </t>
  </si>
  <si>
    <t>5.1.1</t>
  </si>
  <si>
    <t>II gr. grunto kasimas, pakrovimas  ir išvežimas iki 10 km atstumu</t>
  </si>
  <si>
    <t>5.1.2</t>
  </si>
  <si>
    <t>Grunto kasimas rankiniu būdu sutvirtintoje tranšėjoje</t>
  </si>
  <si>
    <t>5.1.3</t>
  </si>
  <si>
    <t>Žemės sankasos viršaus planiravimas mechanizuotu būdu, kai gruntas II gr.</t>
  </si>
  <si>
    <t>5.1.4</t>
  </si>
  <si>
    <t>30 cm lovio dugno tankinimas</t>
  </si>
  <si>
    <t>5.2</t>
  </si>
  <si>
    <t xml:space="preserve">Kelkraščių įrengimas </t>
  </si>
  <si>
    <t>5.2.1</t>
  </si>
  <si>
    <t>Kelkraščio iš žvyro 0/32 ir 30% dolomitinės skaldos 22/32 mišinio h=0,1 m</t>
  </si>
  <si>
    <t>5.2.2</t>
  </si>
  <si>
    <t>Kelkraščių planiravimas mechanizuotu būdu</t>
  </si>
  <si>
    <t>5.2.3</t>
  </si>
  <si>
    <t>30 cm storio sluoksnio grunto sutankinimas</t>
  </si>
  <si>
    <t>5.3</t>
  </si>
  <si>
    <t xml:space="preserve">Metalinio apsauginio atitvaro įrengimas </t>
  </si>
  <si>
    <t>5.3.1</t>
  </si>
  <si>
    <t>Metalinio apsauginio H2W4 (arba lygiaverčio) atitvaro įrengimas (kai atstumas tarp statramsčių 1,33m)</t>
  </si>
  <si>
    <t>5.3.2</t>
  </si>
  <si>
    <t>Esamo metalinio apsauginio atitvaro demontavimas</t>
  </si>
  <si>
    <t>5.4</t>
  </si>
  <si>
    <t xml:space="preserve">Betoninių bortų įrengimas </t>
  </si>
  <si>
    <t>5.4.1</t>
  </si>
  <si>
    <t>Gatvės bordiūro 100x15x30cm įrengimas ant betono pagrindo sluoksnio C16/20 (ne mažesnes nei nurodyta klasės) (h=20 cm)</t>
  </si>
  <si>
    <t>5.4.2</t>
  </si>
  <si>
    <t>Vejos bordiūro 100x8x20cm įrengimas ant betono pagrindo sluoksnio C16/20 (ne mažesnes nei nurodyta klasės) (h=20 cm)</t>
  </si>
  <si>
    <t>5.5</t>
  </si>
  <si>
    <t>Gatvės dangos įrengimas</t>
  </si>
  <si>
    <t>5.5.1</t>
  </si>
  <si>
    <t>Apsauginis šalčiui atsparus sluoksnis, smėlis kai kf≥2m/p (h=35 cm)</t>
  </si>
  <si>
    <t>5.5.2</t>
  </si>
  <si>
    <t>Skaldos pagrindo sluoksnis fr. 0/45 (h=20 cm)</t>
  </si>
  <si>
    <t>5.5.3</t>
  </si>
  <si>
    <t>Asfalto pagrindo AC 16 PD  (arba lygiavertis) sluoksnis (h=10 cm)</t>
  </si>
  <si>
    <t>5.6</t>
  </si>
  <si>
    <t xml:space="preserve">Šaligatvio dangos įrengimas </t>
  </si>
  <si>
    <t>5.6.1</t>
  </si>
  <si>
    <t>Apsauginis šalčiui atsparus sluoksnis, smėlis kai kf≥2m/p (h=19 cm)</t>
  </si>
  <si>
    <t>5.6.2</t>
  </si>
  <si>
    <t>Skaldos pagrindo sluoksnis fr. 0/32 (h=15 cm)</t>
  </si>
  <si>
    <t>5.6.3</t>
  </si>
  <si>
    <t>Granitinės skaldos atsijos fr. 0/5 (h=3 cm)</t>
  </si>
  <si>
    <t>5.6.4</t>
  </si>
  <si>
    <t>Betoninės trinkelės (h=8 cm)</t>
  </si>
  <si>
    <t>5.6.5</t>
  </si>
  <si>
    <t>Betoninių plytelių įrengimas panaudojant esamas demontuotas plyteles</t>
  </si>
  <si>
    <t>5.7</t>
  </si>
  <si>
    <t xml:space="preserve">Prisijungimas prie esamos gatvės konstrukcijos </t>
  </si>
  <si>
    <t>5.7.1</t>
  </si>
  <si>
    <t>Esamos asfalto dangos frezavimas (h~6 cm)</t>
  </si>
  <si>
    <t>5.7.2</t>
  </si>
  <si>
    <t>Nufrezuotų medžiagų išvežimas 5 km atstumu</t>
  </si>
  <si>
    <t>5.7.3</t>
  </si>
  <si>
    <t>Geotinklo įrengimas</t>
  </si>
  <si>
    <t>5.7.4</t>
  </si>
  <si>
    <t>Paviršių pagruntavimas bitumine emulsija</t>
  </si>
  <si>
    <t>5.7.5</t>
  </si>
  <si>
    <t>Asfalto pagrindo AC 16 PD (arba lygiavertis) sluoksnis (h=10 cm)</t>
  </si>
  <si>
    <t>5.8</t>
  </si>
  <si>
    <t xml:space="preserve">Baigiamieji darbai </t>
  </si>
  <si>
    <t>5.8.1</t>
  </si>
  <si>
    <t>Sferinio ∅1.2 m veidrodžio įrengimas ant vienstiebės metalinės atramos (d – 76.1 mm) ant monolitinių betoninių pamatų įrengimas</t>
  </si>
  <si>
    <t>5.8.2</t>
  </si>
  <si>
    <t>Kelio ženklų vienstiebių metalinių atramų (d – 76.1 mm) ant monolitinių betoninių pamatų įrengimas</t>
  </si>
  <si>
    <t>5.8.3</t>
  </si>
  <si>
    <t>Kelio ženklų skydų montavimas prie vienstiebių atramų:</t>
  </si>
  <si>
    <t>5.8.3.1</t>
  </si>
  <si>
    <t>Kelio ženklas „205 – Priešpriešinio eismo pirmenybė“ (ženklo dydžio gr. 1)</t>
  </si>
  <si>
    <t>5.8.3.2</t>
  </si>
  <si>
    <t>Kelio ženklas „206 – Pirmenybė priešpriešinio eismo atžvilgiu“ (ženklo dydžio gr. 1)</t>
  </si>
  <si>
    <t>Viso suma 1.5 Skyriuje:</t>
  </si>
  <si>
    <t>Skyrius</t>
  </si>
  <si>
    <t>Kaina be PVM</t>
  </si>
  <si>
    <t>Sklypo</t>
  </si>
  <si>
    <t>Konstrukcijų</t>
  </si>
  <si>
    <t>Vandens / nuotekų</t>
  </si>
  <si>
    <t>Šilumos tinklai</t>
  </si>
  <si>
    <t>E1</t>
  </si>
  <si>
    <t>ER1</t>
  </si>
  <si>
    <t>ER2</t>
  </si>
  <si>
    <t>Skaidula</t>
  </si>
  <si>
    <t>ESO</t>
  </si>
  <si>
    <t>Baigiamieji darbai</t>
  </si>
  <si>
    <t>Priedas Nr.2</t>
  </si>
  <si>
    <t>Iš viso € be PVM</t>
  </si>
  <si>
    <t xml:space="preserve"> SKLYPO SUTVARKYMO (SKLYPO PLANO) IR ARCHITEKTŪRINĖ DALIES DARBŲ ŽINIARAŠTIS</t>
  </si>
  <si>
    <t>*Į Rangos kainą įeina sąmatoje nurodyti Darbai (montavimas, paleidimas, derinimas ir kita), įskaitant reikalingą Įrangą, jų pristatymas į Objektą, techninės-projektinės dokumentacijos paruošimo (jeigu nurodyta reikalavimuose) ir pateikimo Generaliniam rangovui sąnaudos, Darbų organizavimo išlaidos, atlyginimas Subrangovo darbuotojams, visi reikiami Darbams atlikti išmontavimo darbai, tvarkos palaikymas statybos aikštelėje, statybinių šiukšlių išvežimas ir aplinkos sutvarkymas baigus statybos darbus, bet ne vėliau kaip iki Rangos numatytos  Sutartyje Darbų baigimo dienos. Taip pat į Rangos kainą įeina bet kokie darbai, įranga ar medžiagos, reikalingi sutartyje numatytiems Statybos Darbams atlikti, nors tiesiogiai ir nenumatyti Sutartyje ar sąmatose, tačiau kuriuos Subrangovas, būdamas srities specialistu, turėjo ir galėjo numatyti ruošdamas pasiūlymą Generaliniam rangovui, jei būtų buvęs pakankamai rūpestingas ir tinkamai atsižvelgęs į aplinkybę, kad Generalinis rangovas siekia, kad Subrangovasnumatytus Darbus atliktų, kartu atlikdamas ir susijusius darbus, taip pat Paslaugų, kurios nėra tiesiogiai susiję su Darbais, tačiau numatytų Sutartyje, įvykdymo kaina.</t>
  </si>
  <si>
    <t>*Darbų aprašymas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</si>
</sst>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_€"/>
  </numFmts>
  <fonts count="12" x14ac:knownFonts="1">
    <font>
      <sz val="11"/>
      <color theme="1"/>
      <name val="Calibri"/>
      <family val="2"/>
      <scheme val="minor"/>
    </font>
    <font>
      <sz val="11"/>
      <color theme="1"/>
      <name val="Calibri"/>
      <family val="2"/>
      <charset val="186"/>
      <scheme val="minor"/>
    </font>
    <font>
      <sz val="10"/>
      <color theme="1"/>
      <name val="Arial"/>
      <family val="2"/>
      <charset val="186"/>
    </font>
    <font>
      <b/>
      <sz val="11"/>
      <color theme="1"/>
      <name val="Calibri"/>
      <family val="2"/>
      <scheme val="minor"/>
    </font>
    <font>
      <sz val="11"/>
      <color theme="1"/>
      <name val="Arial"/>
      <family val="2"/>
    </font>
    <font>
      <b/>
      <sz val="11"/>
      <color theme="1"/>
      <name val="Arial"/>
      <family val="2"/>
    </font>
    <font>
      <sz val="8"/>
      <name val="Calibri"/>
      <family val="2"/>
      <scheme val="minor"/>
    </font>
    <font>
      <b/>
      <sz val="11"/>
      <name val="Arial"/>
      <family val="2"/>
    </font>
    <font>
      <i/>
      <sz val="11"/>
      <color theme="0" tint="-0.34998626667073579"/>
      <name val="Arial"/>
      <family val="2"/>
    </font>
    <font>
      <sz val="11"/>
      <name val="Arial"/>
      <family val="2"/>
    </font>
    <font>
      <sz val="11"/>
      <color rgb="FFFF0000"/>
      <name val="Calibri"/>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70">
    <xf numFmtId="0" fontId="0" fillId="0" borderId="0" xfId="0"/>
    <xf numFmtId="0" fontId="3" fillId="0" borderId="0" xfId="0" applyFont="1" applyAlignment="1">
      <alignment horizontal="center"/>
    </xf>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xf numFmtId="0" fontId="4"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Border="1" applyAlignment="1">
      <alignment horizontal="right"/>
    </xf>
    <xf numFmtId="0" fontId="7" fillId="3" borderId="9" xfId="0" applyFont="1" applyFill="1" applyBorder="1" applyAlignment="1">
      <alignment horizontal="center" vertical="center" wrapText="1"/>
    </xf>
    <xf numFmtId="0" fontId="8" fillId="3" borderId="8" xfId="0" applyFont="1" applyFill="1" applyBorder="1" applyAlignment="1">
      <alignment horizontal="center" vertical="top"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right" vertical="center" wrapText="1"/>
    </xf>
    <xf numFmtId="0" fontId="8" fillId="3" borderId="9" xfId="0" applyFont="1" applyFill="1" applyBorder="1" applyAlignment="1">
      <alignment horizontal="center" vertical="center" wrapText="1"/>
    </xf>
    <xf numFmtId="0" fontId="9" fillId="0" borderId="1" xfId="0" applyFont="1" applyBorder="1" applyAlignment="1">
      <alignment horizontal="center" vertical="center" wrapText="1"/>
    </xf>
    <xf numFmtId="4" fontId="4" fillId="3" borderId="9" xfId="0" applyNumberFormat="1" applyFont="1" applyFill="1" applyBorder="1" applyAlignment="1">
      <alignment horizontal="right" vertical="center"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2" fontId="5" fillId="3" borderId="15" xfId="0" applyNumberFormat="1" applyFont="1" applyFill="1" applyBorder="1" applyAlignment="1">
      <alignment vertical="center" wrapText="1"/>
    </xf>
    <xf numFmtId="0" fontId="10" fillId="0" borderId="0" xfId="0" applyFont="1" applyAlignment="1">
      <alignment horizontal="left"/>
    </xf>
    <xf numFmtId="0" fontId="4" fillId="0" borderId="10" xfId="0" applyFont="1" applyBorder="1" applyAlignment="1">
      <alignment horizontal="center" vertical="top" wrapText="1"/>
    </xf>
    <xf numFmtId="0" fontId="9" fillId="0" borderId="3" xfId="0" applyFont="1" applyBorder="1" applyAlignment="1">
      <alignment horizontal="center" vertical="center" wrapText="1"/>
    </xf>
    <xf numFmtId="1" fontId="9" fillId="0" borderId="3"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5" fillId="0" borderId="2" xfId="0" applyFont="1" applyBorder="1" applyAlignment="1">
      <alignment horizontal="justify" vertical="center" wrapText="1"/>
    </xf>
    <xf numFmtId="0" fontId="9" fillId="0" borderId="2" xfId="0" applyFont="1" applyBorder="1" applyAlignment="1">
      <alignment horizontal="justify" vertical="center" wrapText="1"/>
    </xf>
    <xf numFmtId="1" fontId="9"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5" fontId="9" fillId="0" borderId="1" xfId="0" applyNumberFormat="1" applyFont="1" applyBorder="1" applyAlignment="1" applyProtection="1">
      <alignment horizontal="right" vertical="center" wrapText="1"/>
      <protection locked="0"/>
    </xf>
    <xf numFmtId="165" fontId="4" fillId="0" borderId="9" xfId="0" applyNumberFormat="1" applyFont="1" applyBorder="1" applyAlignment="1">
      <alignment vertical="center" wrapText="1"/>
    </xf>
    <xf numFmtId="165" fontId="9" fillId="2" borderId="4" xfId="0" applyNumberFormat="1" applyFont="1" applyFill="1" applyBorder="1" applyAlignment="1" applyProtection="1">
      <alignment horizontal="right" vertical="center" wrapText="1"/>
      <protection locked="0"/>
    </xf>
    <xf numFmtId="165" fontId="0" fillId="0" borderId="1" xfId="0" applyNumberFormat="1" applyBorder="1"/>
    <xf numFmtId="0" fontId="7" fillId="3" borderId="1" xfId="0" applyFont="1" applyFill="1" applyBorder="1" applyAlignment="1">
      <alignment horizontal="center" vertical="center" wrapText="1"/>
    </xf>
    <xf numFmtId="0" fontId="4" fillId="0" borderId="0" xfId="0" applyFont="1" applyAlignment="1">
      <alignment horizontal="center"/>
    </xf>
    <xf numFmtId="0" fontId="5" fillId="3" borderId="1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5" fillId="3" borderId="12" xfId="0" applyNumberFormat="1" applyFont="1" applyFill="1" applyBorder="1" applyAlignment="1">
      <alignment horizontal="right" vertical="center" wrapText="1"/>
    </xf>
    <xf numFmtId="49" fontId="5" fillId="3" borderId="13" xfId="0" applyNumberFormat="1" applyFont="1" applyFill="1" applyBorder="1" applyAlignment="1">
      <alignment horizontal="right" vertical="center" wrapText="1"/>
    </xf>
    <xf numFmtId="49" fontId="5" fillId="3" borderId="14" xfId="0" applyNumberFormat="1" applyFont="1" applyFill="1" applyBorder="1" applyAlignment="1">
      <alignment horizontal="right" vertical="center" wrapText="1"/>
    </xf>
    <xf numFmtId="0" fontId="4" fillId="3" borderId="10" xfId="0" applyFont="1" applyFill="1" applyBorder="1" applyAlignment="1">
      <alignment horizontal="right" vertical="top" wrapText="1"/>
    </xf>
    <xf numFmtId="0" fontId="4" fillId="3" borderId="16" xfId="0" applyFont="1" applyFill="1" applyBorder="1" applyAlignment="1">
      <alignment horizontal="right" vertical="top" wrapText="1"/>
    </xf>
    <xf numFmtId="0" fontId="4" fillId="3" borderId="4" xfId="0" applyFont="1" applyFill="1" applyBorder="1" applyAlignment="1">
      <alignment horizontal="right" vertical="top" wrapText="1"/>
    </xf>
    <xf numFmtId="0" fontId="5" fillId="0" borderId="0" xfId="0" applyFont="1" applyAlignment="1">
      <alignment horizontal="center" vertical="center" wrapText="1"/>
    </xf>
    <xf numFmtId="0" fontId="5" fillId="4" borderId="8"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9" xfId="0" applyFont="1" applyFill="1" applyBorder="1" applyAlignment="1">
      <alignment horizontal="left" vertical="center" wrapText="1"/>
    </xf>
    <xf numFmtId="0" fontId="7" fillId="3" borderId="5"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3" borderId="3" xfId="0" applyFont="1" applyFill="1" applyBorder="1" applyAlignment="1">
      <alignment horizontal="right" vertical="top" wrapText="1"/>
    </xf>
    <xf numFmtId="49" fontId="4" fillId="3" borderId="10" xfId="0" applyNumberFormat="1" applyFont="1" applyFill="1" applyBorder="1" applyAlignment="1">
      <alignment horizontal="right" vertical="top" wrapText="1"/>
    </xf>
    <xf numFmtId="49" fontId="4" fillId="3" borderId="16" xfId="0" applyNumberFormat="1" applyFont="1" applyFill="1" applyBorder="1" applyAlignment="1">
      <alignment horizontal="right" vertical="top" wrapText="1"/>
    </xf>
    <xf numFmtId="49" fontId="4" fillId="3" borderId="4" xfId="0" applyNumberFormat="1" applyFont="1" applyFill="1" applyBorder="1" applyAlignment="1">
      <alignment horizontal="right" vertical="top" wrapText="1"/>
    </xf>
    <xf numFmtId="0" fontId="11" fillId="0" borderId="0" xfId="0" applyFont="1" applyAlignment="1">
      <alignment horizontal="center" vertical="center" wrapText="1"/>
    </xf>
  </cellXfs>
  <cellStyles count="3">
    <cellStyle name="Normal" xfId="0" builtinId="0"/>
    <cellStyle name="Normal 2" xfId="1" xr:uid="{5A37E2CA-6D70-4B9A-A3F6-35878642890F}"/>
    <cellStyle name="Normal 3" xfId="2" xr:uid="{914A17B3-3DD5-4686-8306-D1212C179E5F}"/>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7"/>
  <sheetViews>
    <sheetView tabSelected="1" zoomScale="80" zoomScaleNormal="80" workbookViewId="0">
      <pane ySplit="14" topLeftCell="A84" activePane="bottomLeft" state="frozen"/>
      <selection pane="bottomLeft" activeCell="H87" sqref="H87"/>
    </sheetView>
  </sheetViews>
  <sheetFormatPr defaultColWidth="9.1796875" defaultRowHeight="14" x14ac:dyDescent="0.3"/>
  <cols>
    <col min="1" max="1" width="7.1796875" style="6" customWidth="1"/>
    <col min="2" max="2" width="65.26953125" style="6" customWidth="1"/>
    <col min="3" max="4" width="14.81640625" style="6" customWidth="1"/>
    <col min="5" max="5" width="17.7265625" style="10" customWidth="1"/>
    <col min="6" max="6" width="18.26953125" style="6" customWidth="1"/>
    <col min="7" max="16384" width="9.1796875" style="6"/>
  </cols>
  <sheetData>
    <row r="1" spans="1:6" ht="42" hidden="1" x14ac:dyDescent="0.3">
      <c r="F1" s="9" t="s">
        <v>0</v>
      </c>
    </row>
    <row r="2" spans="1:6" hidden="1" x14ac:dyDescent="0.3">
      <c r="A2" s="41" t="s">
        <v>1</v>
      </c>
      <c r="B2" s="41"/>
      <c r="C2" s="41"/>
      <c r="D2" s="41"/>
      <c r="E2" s="41"/>
      <c r="F2" s="41"/>
    </row>
    <row r="3" spans="1:6" hidden="1" x14ac:dyDescent="0.3"/>
    <row r="4" spans="1:6" hidden="1" x14ac:dyDescent="0.3"/>
    <row r="5" spans="1:6" hidden="1" x14ac:dyDescent="0.3">
      <c r="A5" s="52" t="s">
        <v>2</v>
      </c>
      <c r="B5" s="52"/>
      <c r="C5" s="52"/>
      <c r="D5" s="52"/>
      <c r="E5" s="52"/>
      <c r="F5" s="52"/>
    </row>
    <row r="6" spans="1:6" hidden="1" x14ac:dyDescent="0.3">
      <c r="A6" s="11"/>
      <c r="B6" s="12"/>
      <c r="C6" s="13"/>
      <c r="D6" s="13"/>
      <c r="E6" s="13"/>
      <c r="F6" s="13"/>
    </row>
    <row r="7" spans="1:6" ht="14.5" hidden="1" thickBot="1" x14ac:dyDescent="0.35">
      <c r="F7" s="14"/>
    </row>
    <row r="8" spans="1:6" x14ac:dyDescent="0.3">
      <c r="F8" s="14" t="s">
        <v>168</v>
      </c>
    </row>
    <row r="9" spans="1:6" x14ac:dyDescent="0.3">
      <c r="B9" s="41"/>
      <c r="C9" s="41"/>
      <c r="D9" s="41"/>
      <c r="E9" s="41"/>
    </row>
    <row r="10" spans="1:6" x14ac:dyDescent="0.3">
      <c r="B10" s="6" t="s">
        <v>170</v>
      </c>
      <c r="F10" s="14"/>
    </row>
    <row r="11" spans="1:6" ht="14.5" thickBot="1" x14ac:dyDescent="0.35">
      <c r="F11" s="14"/>
    </row>
    <row r="12" spans="1:6" x14ac:dyDescent="0.3">
      <c r="A12" s="56" t="s">
        <v>3</v>
      </c>
      <c r="B12" s="58" t="s">
        <v>172</v>
      </c>
      <c r="C12" s="58" t="s">
        <v>4</v>
      </c>
      <c r="D12" s="58" t="s">
        <v>5</v>
      </c>
      <c r="E12" s="58" t="s">
        <v>6</v>
      </c>
      <c r="F12" s="60"/>
    </row>
    <row r="13" spans="1:6" x14ac:dyDescent="0.3">
      <c r="A13" s="57"/>
      <c r="B13" s="59"/>
      <c r="C13" s="59"/>
      <c r="D13" s="59"/>
      <c r="E13" s="40" t="s">
        <v>7</v>
      </c>
      <c r="F13" s="15" t="s">
        <v>8</v>
      </c>
    </row>
    <row r="14" spans="1:6" ht="14.5" x14ac:dyDescent="0.3">
      <c r="A14" s="16">
        <v>1</v>
      </c>
      <c r="B14" s="17">
        <v>2</v>
      </c>
      <c r="C14" s="18">
        <v>3</v>
      </c>
      <c r="D14" s="18">
        <v>4</v>
      </c>
      <c r="E14" s="19">
        <v>5</v>
      </c>
      <c r="F14" s="20">
        <v>6</v>
      </c>
    </row>
    <row r="15" spans="1:6" x14ac:dyDescent="0.3">
      <c r="A15" s="53" t="s">
        <v>9</v>
      </c>
      <c r="B15" s="54"/>
      <c r="C15" s="54"/>
      <c r="D15" s="54"/>
      <c r="E15" s="54"/>
      <c r="F15" s="55"/>
    </row>
    <row r="16" spans="1:6" x14ac:dyDescent="0.3">
      <c r="A16" s="61" t="s">
        <v>10</v>
      </c>
      <c r="B16" s="62"/>
      <c r="C16" s="63"/>
      <c r="D16" s="63"/>
      <c r="E16" s="63"/>
      <c r="F16" s="64"/>
    </row>
    <row r="17" spans="1:6" ht="28" x14ac:dyDescent="0.3">
      <c r="A17" s="27" t="s">
        <v>11</v>
      </c>
      <c r="B17" s="30" t="s">
        <v>12</v>
      </c>
      <c r="C17" s="28" t="s">
        <v>13</v>
      </c>
      <c r="D17" s="29">
        <v>16</v>
      </c>
      <c r="E17" s="36"/>
      <c r="F17" s="37">
        <f t="shared" ref="F17:F33" si="0">ROUND((D17*E17),2)</f>
        <v>0</v>
      </c>
    </row>
    <row r="18" spans="1:6" ht="28" x14ac:dyDescent="0.3">
      <c r="A18" s="27" t="s">
        <v>14</v>
      </c>
      <c r="B18" s="30" t="s">
        <v>15</v>
      </c>
      <c r="C18" s="28" t="s">
        <v>13</v>
      </c>
      <c r="D18" s="29">
        <v>11</v>
      </c>
      <c r="E18" s="36"/>
      <c r="F18" s="37">
        <f t="shared" si="0"/>
        <v>0</v>
      </c>
    </row>
    <row r="19" spans="1:6" ht="28" x14ac:dyDescent="0.3">
      <c r="A19" s="27" t="s">
        <v>16</v>
      </c>
      <c r="B19" s="30" t="s">
        <v>17</v>
      </c>
      <c r="C19" s="28" t="s">
        <v>13</v>
      </c>
      <c r="D19" s="29">
        <v>1</v>
      </c>
      <c r="E19" s="36"/>
      <c r="F19" s="37">
        <f t="shared" si="0"/>
        <v>0</v>
      </c>
    </row>
    <row r="20" spans="1:6" ht="28" x14ac:dyDescent="0.3">
      <c r="A20" s="27" t="s">
        <v>18</v>
      </c>
      <c r="B20" s="30" t="s">
        <v>19</v>
      </c>
      <c r="C20" s="28" t="s">
        <v>13</v>
      </c>
      <c r="D20" s="29">
        <v>1</v>
      </c>
      <c r="E20" s="36"/>
      <c r="F20" s="37">
        <f t="shared" si="0"/>
        <v>0</v>
      </c>
    </row>
    <row r="21" spans="1:6" ht="28" x14ac:dyDescent="0.3">
      <c r="A21" s="27" t="s">
        <v>20</v>
      </c>
      <c r="B21" s="30" t="s">
        <v>21</v>
      </c>
      <c r="C21" s="28" t="s">
        <v>13</v>
      </c>
      <c r="D21" s="29">
        <v>1</v>
      </c>
      <c r="E21" s="36"/>
      <c r="F21" s="37">
        <f t="shared" si="0"/>
        <v>0</v>
      </c>
    </row>
    <row r="22" spans="1:6" ht="28" x14ac:dyDescent="0.3">
      <c r="A22" s="27" t="s">
        <v>22</v>
      </c>
      <c r="B22" s="30" t="s">
        <v>23</v>
      </c>
      <c r="C22" s="28" t="s">
        <v>13</v>
      </c>
      <c r="D22" s="29">
        <v>13</v>
      </c>
      <c r="E22" s="36"/>
      <c r="F22" s="37">
        <f t="shared" si="0"/>
        <v>0</v>
      </c>
    </row>
    <row r="23" spans="1:6" ht="28" x14ac:dyDescent="0.3">
      <c r="A23" s="27" t="s">
        <v>24</v>
      </c>
      <c r="B23" s="30" t="s">
        <v>25</v>
      </c>
      <c r="C23" s="28" t="s">
        <v>13</v>
      </c>
      <c r="D23" s="29">
        <v>3</v>
      </c>
      <c r="E23" s="36"/>
      <c r="F23" s="37">
        <f t="shared" si="0"/>
        <v>0</v>
      </c>
    </row>
    <row r="24" spans="1:6" ht="28" x14ac:dyDescent="0.3">
      <c r="A24" s="27" t="s">
        <v>26</v>
      </c>
      <c r="B24" s="30" t="s">
        <v>27</v>
      </c>
      <c r="C24" s="28" t="s">
        <v>13</v>
      </c>
      <c r="D24" s="29">
        <v>3</v>
      </c>
      <c r="E24" s="36"/>
      <c r="F24" s="37">
        <f t="shared" si="0"/>
        <v>0</v>
      </c>
    </row>
    <row r="25" spans="1:6" ht="28" x14ac:dyDescent="0.3">
      <c r="A25" s="27" t="s">
        <v>28</v>
      </c>
      <c r="B25" s="30" t="s">
        <v>29</v>
      </c>
      <c r="C25" s="28" t="s">
        <v>13</v>
      </c>
      <c r="D25" s="29">
        <v>4</v>
      </c>
      <c r="E25" s="36"/>
      <c r="F25" s="37">
        <f t="shared" si="0"/>
        <v>0</v>
      </c>
    </row>
    <row r="26" spans="1:6" ht="28" x14ac:dyDescent="0.3">
      <c r="A26" s="27" t="s">
        <v>30</v>
      </c>
      <c r="B26" s="30" t="s">
        <v>31</v>
      </c>
      <c r="C26" s="28" t="s">
        <v>13</v>
      </c>
      <c r="D26" s="29">
        <v>3</v>
      </c>
      <c r="E26" s="36"/>
      <c r="F26" s="37">
        <f t="shared" si="0"/>
        <v>0</v>
      </c>
    </row>
    <row r="27" spans="1:6" ht="28" x14ac:dyDescent="0.3">
      <c r="A27" s="27" t="s">
        <v>32</v>
      </c>
      <c r="B27" s="30" t="s">
        <v>33</v>
      </c>
      <c r="C27" s="21" t="s">
        <v>13</v>
      </c>
      <c r="D27" s="34">
        <v>2</v>
      </c>
      <c r="E27" s="36"/>
      <c r="F27" s="37">
        <f t="shared" si="0"/>
        <v>0</v>
      </c>
    </row>
    <row r="28" spans="1:6" ht="28" x14ac:dyDescent="0.3">
      <c r="A28" s="27" t="s">
        <v>34</v>
      </c>
      <c r="B28" s="30" t="s">
        <v>35</v>
      </c>
      <c r="C28" s="21" t="s">
        <v>13</v>
      </c>
      <c r="D28" s="34">
        <v>1</v>
      </c>
      <c r="E28" s="36"/>
      <c r="F28" s="37">
        <f t="shared" si="0"/>
        <v>0</v>
      </c>
    </row>
    <row r="29" spans="1:6" x14ac:dyDescent="0.3">
      <c r="A29" s="27" t="s">
        <v>36</v>
      </c>
      <c r="B29" s="30" t="s">
        <v>37</v>
      </c>
      <c r="C29" s="21" t="s">
        <v>13</v>
      </c>
      <c r="D29" s="34">
        <v>21</v>
      </c>
      <c r="E29" s="36"/>
      <c r="F29" s="37">
        <f t="shared" si="0"/>
        <v>0</v>
      </c>
    </row>
    <row r="30" spans="1:6" x14ac:dyDescent="0.3">
      <c r="A30" s="27" t="s">
        <v>38</v>
      </c>
      <c r="B30" s="30" t="s">
        <v>39</v>
      </c>
      <c r="C30" s="21" t="s">
        <v>40</v>
      </c>
      <c r="D30" s="34">
        <v>290</v>
      </c>
      <c r="E30" s="36"/>
      <c r="F30" s="37">
        <f t="shared" si="0"/>
        <v>0</v>
      </c>
    </row>
    <row r="31" spans="1:6" x14ac:dyDescent="0.3">
      <c r="A31" s="27" t="s">
        <v>41</v>
      </c>
      <c r="B31" s="30" t="s">
        <v>42</v>
      </c>
      <c r="C31" s="21" t="s">
        <v>40</v>
      </c>
      <c r="D31" s="35">
        <v>37.5</v>
      </c>
      <c r="E31" s="36"/>
      <c r="F31" s="37">
        <f t="shared" si="0"/>
        <v>0</v>
      </c>
    </row>
    <row r="32" spans="1:6" x14ac:dyDescent="0.3">
      <c r="A32" s="27" t="s">
        <v>43</v>
      </c>
      <c r="B32" s="30" t="s">
        <v>44</v>
      </c>
      <c r="C32" s="21" t="s">
        <v>45</v>
      </c>
      <c r="D32" s="34">
        <v>52</v>
      </c>
      <c r="E32" s="36"/>
      <c r="F32" s="37">
        <f t="shared" si="0"/>
        <v>0</v>
      </c>
    </row>
    <row r="33" spans="1:6" x14ac:dyDescent="0.3">
      <c r="A33" s="27" t="s">
        <v>46</v>
      </c>
      <c r="B33" s="30" t="s">
        <v>47</v>
      </c>
      <c r="C33" s="21" t="s">
        <v>45</v>
      </c>
      <c r="D33" s="34">
        <v>52</v>
      </c>
      <c r="E33" s="36"/>
      <c r="F33" s="37">
        <f t="shared" si="0"/>
        <v>0</v>
      </c>
    </row>
    <row r="34" spans="1:6" ht="12.75" customHeight="1" x14ac:dyDescent="0.3">
      <c r="A34" s="49" t="s">
        <v>48</v>
      </c>
      <c r="B34" s="65"/>
      <c r="C34" s="65"/>
      <c r="D34" s="65"/>
      <c r="E34" s="51"/>
      <c r="F34" s="22">
        <f>ROUND((SUM(F17:F33)),2)</f>
        <v>0</v>
      </c>
    </row>
    <row r="35" spans="1:6" x14ac:dyDescent="0.3">
      <c r="A35" s="42" t="s">
        <v>50</v>
      </c>
      <c r="B35" s="43"/>
      <c r="C35" s="43"/>
      <c r="D35" s="43"/>
      <c r="E35" s="44"/>
      <c r="F35" s="45"/>
    </row>
    <row r="36" spans="1:6" x14ac:dyDescent="0.3">
      <c r="A36" s="23" t="s">
        <v>51</v>
      </c>
      <c r="B36" s="30" t="s">
        <v>52</v>
      </c>
      <c r="C36" s="31" t="s">
        <v>45</v>
      </c>
      <c r="D36" s="7">
        <v>190</v>
      </c>
      <c r="E36" s="38"/>
      <c r="F36" s="37">
        <f t="shared" ref="F36:F39" si="1">ROUND((D36*E36),2)</f>
        <v>0</v>
      </c>
    </row>
    <row r="37" spans="1:6" x14ac:dyDescent="0.3">
      <c r="A37" s="23" t="s">
        <v>53</v>
      </c>
      <c r="B37" s="30" t="s">
        <v>54</v>
      </c>
      <c r="C37" s="31" t="s">
        <v>55</v>
      </c>
      <c r="D37" s="7">
        <v>210</v>
      </c>
      <c r="E37" s="38"/>
      <c r="F37" s="37">
        <f t="shared" si="1"/>
        <v>0</v>
      </c>
    </row>
    <row r="38" spans="1:6" x14ac:dyDescent="0.3">
      <c r="A38" s="23" t="s">
        <v>56</v>
      </c>
      <c r="B38" s="30" t="s">
        <v>57</v>
      </c>
      <c r="C38" s="31" t="s">
        <v>45</v>
      </c>
      <c r="D38" s="7">
        <v>190</v>
      </c>
      <c r="E38" s="38"/>
      <c r="F38" s="37">
        <f t="shared" si="1"/>
        <v>0</v>
      </c>
    </row>
    <row r="39" spans="1:6" ht="28" x14ac:dyDescent="0.3">
      <c r="A39" s="23" t="s">
        <v>58</v>
      </c>
      <c r="B39" s="30" t="s">
        <v>59</v>
      </c>
      <c r="C39" s="31" t="s">
        <v>40</v>
      </c>
      <c r="D39" s="7">
        <v>850</v>
      </c>
      <c r="E39" s="38"/>
      <c r="F39" s="37">
        <f t="shared" si="1"/>
        <v>0</v>
      </c>
    </row>
    <row r="40" spans="1:6" x14ac:dyDescent="0.3">
      <c r="A40" s="49" t="s">
        <v>60</v>
      </c>
      <c r="B40" s="50"/>
      <c r="C40" s="50"/>
      <c r="D40" s="50"/>
      <c r="E40" s="51"/>
      <c r="F40" s="22">
        <f>ROUND((SUM(F36:F39)),2)</f>
        <v>0</v>
      </c>
    </row>
    <row r="41" spans="1:6" x14ac:dyDescent="0.3">
      <c r="A41" s="42" t="s">
        <v>61</v>
      </c>
      <c r="B41" s="43"/>
      <c r="C41" s="43"/>
      <c r="D41" s="43"/>
      <c r="E41" s="44"/>
      <c r="F41" s="45"/>
    </row>
    <row r="42" spans="1:6" x14ac:dyDescent="0.3">
      <c r="A42" s="24" t="s">
        <v>62</v>
      </c>
      <c r="B42" s="8" t="s">
        <v>63</v>
      </c>
      <c r="C42" s="7" t="s">
        <v>49</v>
      </c>
      <c r="D42" s="7">
        <v>239</v>
      </c>
      <c r="E42" s="38"/>
      <c r="F42" s="37">
        <f t="shared" ref="F42:F49" si="2">ROUND((D42*E42),2)</f>
        <v>0</v>
      </c>
    </row>
    <row r="43" spans="1:6" ht="28" x14ac:dyDescent="0.3">
      <c r="A43" s="24" t="s">
        <v>64</v>
      </c>
      <c r="B43" s="8" t="s">
        <v>65</v>
      </c>
      <c r="C43" s="7" t="s">
        <v>49</v>
      </c>
      <c r="D43" s="7">
        <v>296</v>
      </c>
      <c r="E43" s="38"/>
      <c r="F43" s="37">
        <f t="shared" si="2"/>
        <v>0</v>
      </c>
    </row>
    <row r="44" spans="1:6" x14ac:dyDescent="0.3">
      <c r="A44" s="24" t="s">
        <v>66</v>
      </c>
      <c r="B44" s="8" t="s">
        <v>67</v>
      </c>
      <c r="C44" s="7" t="s">
        <v>45</v>
      </c>
      <c r="D44" s="7">
        <v>3</v>
      </c>
      <c r="E44" s="38"/>
      <c r="F44" s="37">
        <f t="shared" si="2"/>
        <v>0</v>
      </c>
    </row>
    <row r="45" spans="1:6" x14ac:dyDescent="0.3">
      <c r="A45" s="24" t="s">
        <v>68</v>
      </c>
      <c r="B45" s="8" t="s">
        <v>69</v>
      </c>
      <c r="C45" s="7" t="s">
        <v>40</v>
      </c>
      <c r="D45" s="7">
        <v>420</v>
      </c>
      <c r="E45" s="38"/>
      <c r="F45" s="37">
        <f t="shared" si="2"/>
        <v>0</v>
      </c>
    </row>
    <row r="46" spans="1:6" x14ac:dyDescent="0.3">
      <c r="A46" s="24" t="s">
        <v>70</v>
      </c>
      <c r="B46" s="8" t="s">
        <v>71</v>
      </c>
      <c r="C46" s="7" t="s">
        <v>40</v>
      </c>
      <c r="D46" s="7">
        <v>98</v>
      </c>
      <c r="E46" s="38"/>
      <c r="F46" s="37">
        <f t="shared" si="2"/>
        <v>0</v>
      </c>
    </row>
    <row r="47" spans="1:6" x14ac:dyDescent="0.3">
      <c r="A47" s="24" t="s">
        <v>72</v>
      </c>
      <c r="B47" s="8" t="s">
        <v>73</v>
      </c>
      <c r="C47" s="7" t="s">
        <v>49</v>
      </c>
      <c r="D47" s="7">
        <v>88</v>
      </c>
      <c r="E47" s="38"/>
      <c r="F47" s="37">
        <f t="shared" si="2"/>
        <v>0</v>
      </c>
    </row>
    <row r="48" spans="1:6" x14ac:dyDescent="0.3">
      <c r="A48" s="24" t="s">
        <v>74</v>
      </c>
      <c r="B48" s="8" t="s">
        <v>75</v>
      </c>
      <c r="C48" s="7" t="s">
        <v>49</v>
      </c>
      <c r="D48" s="7">
        <v>73</v>
      </c>
      <c r="E48" s="38"/>
      <c r="F48" s="37">
        <f t="shared" si="2"/>
        <v>0</v>
      </c>
    </row>
    <row r="49" spans="1:6" x14ac:dyDescent="0.3">
      <c r="A49" s="24" t="s">
        <v>76</v>
      </c>
      <c r="B49" s="8" t="s">
        <v>77</v>
      </c>
      <c r="C49" s="7" t="s">
        <v>78</v>
      </c>
      <c r="D49" s="7">
        <v>394</v>
      </c>
      <c r="E49" s="38"/>
      <c r="F49" s="37">
        <f t="shared" si="2"/>
        <v>0</v>
      </c>
    </row>
    <row r="50" spans="1:6" x14ac:dyDescent="0.3">
      <c r="A50" s="66" t="s">
        <v>79</v>
      </c>
      <c r="B50" s="67"/>
      <c r="C50" s="67"/>
      <c r="D50" s="67"/>
      <c r="E50" s="68"/>
      <c r="F50" s="22">
        <f>ROUND((SUM(F42:F49)),2)</f>
        <v>0</v>
      </c>
    </row>
    <row r="51" spans="1:6" x14ac:dyDescent="0.3">
      <c r="A51" s="42" t="s">
        <v>80</v>
      </c>
      <c r="B51" s="43"/>
      <c r="C51" s="43"/>
      <c r="D51" s="43"/>
      <c r="E51" s="44"/>
      <c r="F51" s="45"/>
    </row>
    <row r="52" spans="1:6" x14ac:dyDescent="0.3">
      <c r="A52" s="24" t="s">
        <v>81</v>
      </c>
      <c r="B52" s="32" t="s">
        <v>82</v>
      </c>
      <c r="C52" s="7"/>
      <c r="D52" s="7"/>
      <c r="E52" s="38"/>
      <c r="F52" s="37"/>
    </row>
    <row r="53" spans="1:6" x14ac:dyDescent="0.3">
      <c r="A53" s="24" t="s">
        <v>83</v>
      </c>
      <c r="B53" s="8" t="s">
        <v>84</v>
      </c>
      <c r="C53" s="7" t="s">
        <v>45</v>
      </c>
      <c r="D53" s="7">
        <v>241</v>
      </c>
      <c r="E53" s="38"/>
      <c r="F53" s="37">
        <f t="shared" ref="F53:F88" si="3">ROUND((D53*E53),2)</f>
        <v>0</v>
      </c>
    </row>
    <row r="54" spans="1:6" x14ac:dyDescent="0.3">
      <c r="A54" s="24" t="s">
        <v>85</v>
      </c>
      <c r="B54" s="8" t="s">
        <v>86</v>
      </c>
      <c r="C54" s="7" t="s">
        <v>45</v>
      </c>
      <c r="D54" s="7">
        <v>50</v>
      </c>
      <c r="E54" s="38"/>
      <c r="F54" s="37">
        <f t="shared" si="3"/>
        <v>0</v>
      </c>
    </row>
    <row r="55" spans="1:6" ht="28" x14ac:dyDescent="0.3">
      <c r="A55" s="24" t="s">
        <v>87</v>
      </c>
      <c r="B55" s="8" t="s">
        <v>88</v>
      </c>
      <c r="C55" s="7" t="s">
        <v>40</v>
      </c>
      <c r="D55" s="7">
        <v>458</v>
      </c>
      <c r="E55" s="38"/>
      <c r="F55" s="37">
        <f t="shared" si="3"/>
        <v>0</v>
      </c>
    </row>
    <row r="56" spans="1:6" x14ac:dyDescent="0.3">
      <c r="A56" s="24" t="s">
        <v>89</v>
      </c>
      <c r="B56" s="8" t="s">
        <v>90</v>
      </c>
      <c r="C56" s="7" t="s">
        <v>45</v>
      </c>
      <c r="D56" s="7">
        <v>138</v>
      </c>
      <c r="E56" s="38"/>
      <c r="F56" s="37">
        <f t="shared" si="3"/>
        <v>0</v>
      </c>
    </row>
    <row r="57" spans="1:6" x14ac:dyDescent="0.3">
      <c r="A57" s="24" t="s">
        <v>91</v>
      </c>
      <c r="B57" s="32" t="s">
        <v>92</v>
      </c>
      <c r="C57" s="7"/>
      <c r="D57" s="7"/>
      <c r="E57" s="38"/>
      <c r="F57" s="37"/>
    </row>
    <row r="58" spans="1:6" ht="28" x14ac:dyDescent="0.3">
      <c r="A58" s="24" t="s">
        <v>93</v>
      </c>
      <c r="B58" s="8" t="s">
        <v>94</v>
      </c>
      <c r="C58" s="7" t="s">
        <v>40</v>
      </c>
      <c r="D58" s="7">
        <v>454</v>
      </c>
      <c r="E58" s="38"/>
      <c r="F58" s="37">
        <f t="shared" si="3"/>
        <v>0</v>
      </c>
    </row>
    <row r="59" spans="1:6" x14ac:dyDescent="0.3">
      <c r="A59" s="24" t="s">
        <v>95</v>
      </c>
      <c r="B59" s="8" t="s">
        <v>96</v>
      </c>
      <c r="C59" s="7" t="s">
        <v>40</v>
      </c>
      <c r="D59" s="7">
        <v>454</v>
      </c>
      <c r="E59" s="38"/>
      <c r="F59" s="37">
        <f t="shared" si="3"/>
        <v>0</v>
      </c>
    </row>
    <row r="60" spans="1:6" x14ac:dyDescent="0.3">
      <c r="A60" s="24" t="s">
        <v>97</v>
      </c>
      <c r="B60" s="8" t="s">
        <v>98</v>
      </c>
      <c r="C60" s="7" t="s">
        <v>45</v>
      </c>
      <c r="D60" s="7">
        <v>137</v>
      </c>
      <c r="E60" s="38"/>
      <c r="F60" s="37">
        <f t="shared" si="3"/>
        <v>0</v>
      </c>
    </row>
    <row r="61" spans="1:6" x14ac:dyDescent="0.3">
      <c r="A61" s="24" t="s">
        <v>99</v>
      </c>
      <c r="B61" s="32" t="s">
        <v>100</v>
      </c>
      <c r="C61" s="7"/>
      <c r="D61" s="7"/>
      <c r="E61" s="38"/>
      <c r="F61" s="37"/>
    </row>
    <row r="62" spans="1:6" ht="28" x14ac:dyDescent="0.3">
      <c r="A62" s="24" t="s">
        <v>101</v>
      </c>
      <c r="B62" s="33" t="s">
        <v>102</v>
      </c>
      <c r="C62" s="7" t="s">
        <v>49</v>
      </c>
      <c r="D62" s="7">
        <v>310.83999999999997</v>
      </c>
      <c r="E62" s="38"/>
      <c r="F62" s="37">
        <f t="shared" si="3"/>
        <v>0</v>
      </c>
    </row>
    <row r="63" spans="1:6" x14ac:dyDescent="0.3">
      <c r="A63" s="24" t="s">
        <v>103</v>
      </c>
      <c r="B63" s="8" t="s">
        <v>104</v>
      </c>
      <c r="C63" s="7" t="s">
        <v>49</v>
      </c>
      <c r="D63" s="7">
        <v>12.92</v>
      </c>
      <c r="E63" s="38"/>
      <c r="F63" s="37">
        <f t="shared" si="3"/>
        <v>0</v>
      </c>
    </row>
    <row r="64" spans="1:6" x14ac:dyDescent="0.3">
      <c r="A64" s="24" t="s">
        <v>105</v>
      </c>
      <c r="B64" s="32" t="s">
        <v>106</v>
      </c>
      <c r="C64" s="7"/>
      <c r="D64" s="7"/>
      <c r="E64" s="38"/>
      <c r="F64" s="37"/>
    </row>
    <row r="65" spans="1:6" ht="28" x14ac:dyDescent="0.3">
      <c r="A65" s="24" t="s">
        <v>107</v>
      </c>
      <c r="B65" s="33" t="s">
        <v>108</v>
      </c>
      <c r="C65" s="7" t="s">
        <v>49</v>
      </c>
      <c r="D65" s="7">
        <v>84</v>
      </c>
      <c r="E65" s="38"/>
      <c r="F65" s="37">
        <f t="shared" si="3"/>
        <v>0</v>
      </c>
    </row>
    <row r="66" spans="1:6" ht="28" x14ac:dyDescent="0.3">
      <c r="A66" s="24" t="s">
        <v>109</v>
      </c>
      <c r="B66" s="33" t="s">
        <v>110</v>
      </c>
      <c r="C66" s="7" t="s">
        <v>49</v>
      </c>
      <c r="D66" s="7">
        <v>54</v>
      </c>
      <c r="E66" s="38"/>
      <c r="F66" s="37">
        <f t="shared" si="3"/>
        <v>0</v>
      </c>
    </row>
    <row r="67" spans="1:6" x14ac:dyDescent="0.3">
      <c r="A67" s="24" t="s">
        <v>111</v>
      </c>
      <c r="B67" s="32" t="s">
        <v>112</v>
      </c>
      <c r="C67" s="7"/>
      <c r="D67" s="7"/>
      <c r="E67" s="38"/>
      <c r="F67" s="37"/>
    </row>
    <row r="68" spans="1:6" x14ac:dyDescent="0.3">
      <c r="A68" s="24" t="s">
        <v>113</v>
      </c>
      <c r="B68" s="8" t="s">
        <v>114</v>
      </c>
      <c r="C68" s="7" t="s">
        <v>45</v>
      </c>
      <c r="D68" s="7">
        <v>141</v>
      </c>
      <c r="E68" s="38"/>
      <c r="F68" s="37">
        <f t="shared" si="3"/>
        <v>0</v>
      </c>
    </row>
    <row r="69" spans="1:6" x14ac:dyDescent="0.3">
      <c r="A69" s="24" t="s">
        <v>115</v>
      </c>
      <c r="B69" s="8" t="s">
        <v>116</v>
      </c>
      <c r="C69" s="7" t="s">
        <v>40</v>
      </c>
      <c r="D69" s="7">
        <v>350</v>
      </c>
      <c r="E69" s="38"/>
      <c r="F69" s="37">
        <f t="shared" si="3"/>
        <v>0</v>
      </c>
    </row>
    <row r="70" spans="1:6" x14ac:dyDescent="0.3">
      <c r="A70" s="24" t="s">
        <v>117</v>
      </c>
      <c r="B70" s="8" t="s">
        <v>118</v>
      </c>
      <c r="C70" s="7" t="s">
        <v>40</v>
      </c>
      <c r="D70" s="7">
        <v>330</v>
      </c>
      <c r="E70" s="38"/>
      <c r="F70" s="37">
        <f t="shared" si="3"/>
        <v>0</v>
      </c>
    </row>
    <row r="71" spans="1:6" x14ac:dyDescent="0.3">
      <c r="A71" s="24" t="s">
        <v>119</v>
      </c>
      <c r="B71" s="32" t="s">
        <v>120</v>
      </c>
      <c r="C71" s="7"/>
      <c r="D71" s="7"/>
      <c r="E71" s="38"/>
      <c r="F71" s="37"/>
    </row>
    <row r="72" spans="1:6" x14ac:dyDescent="0.3">
      <c r="A72" s="24" t="s">
        <v>121</v>
      </c>
      <c r="B72" s="8" t="s">
        <v>122</v>
      </c>
      <c r="C72" s="7" t="s">
        <v>45</v>
      </c>
      <c r="D72" s="7">
        <v>8</v>
      </c>
      <c r="E72" s="38"/>
      <c r="F72" s="37">
        <f t="shared" si="3"/>
        <v>0</v>
      </c>
    </row>
    <row r="73" spans="1:6" x14ac:dyDescent="0.3">
      <c r="A73" s="24" t="s">
        <v>123</v>
      </c>
      <c r="B73" s="8" t="s">
        <v>124</v>
      </c>
      <c r="C73" s="7" t="s">
        <v>40</v>
      </c>
      <c r="D73" s="7">
        <v>38</v>
      </c>
      <c r="E73" s="38"/>
      <c r="F73" s="37">
        <f t="shared" si="3"/>
        <v>0</v>
      </c>
    </row>
    <row r="74" spans="1:6" x14ac:dyDescent="0.3">
      <c r="A74" s="24" t="s">
        <v>125</v>
      </c>
      <c r="B74" s="8" t="s">
        <v>126</v>
      </c>
      <c r="C74" s="7" t="s">
        <v>40</v>
      </c>
      <c r="D74" s="7">
        <v>38</v>
      </c>
      <c r="E74" s="38"/>
      <c r="F74" s="37">
        <f t="shared" si="3"/>
        <v>0</v>
      </c>
    </row>
    <row r="75" spans="1:6" x14ac:dyDescent="0.3">
      <c r="A75" s="24" t="s">
        <v>127</v>
      </c>
      <c r="B75" s="8" t="s">
        <v>128</v>
      </c>
      <c r="C75" s="7" t="s">
        <v>40</v>
      </c>
      <c r="D75" s="7">
        <v>13</v>
      </c>
      <c r="E75" s="38"/>
      <c r="F75" s="37">
        <f t="shared" si="3"/>
        <v>0</v>
      </c>
    </row>
    <row r="76" spans="1:6" x14ac:dyDescent="0.3">
      <c r="A76" s="24" t="s">
        <v>129</v>
      </c>
      <c r="B76" s="8" t="s">
        <v>130</v>
      </c>
      <c r="C76" s="7" t="s">
        <v>40</v>
      </c>
      <c r="D76" s="7">
        <v>25</v>
      </c>
      <c r="E76" s="38"/>
      <c r="F76" s="37">
        <f t="shared" si="3"/>
        <v>0</v>
      </c>
    </row>
    <row r="77" spans="1:6" x14ac:dyDescent="0.3">
      <c r="A77" s="24" t="s">
        <v>131</v>
      </c>
      <c r="B77" s="32" t="s">
        <v>132</v>
      </c>
      <c r="C77" s="7"/>
      <c r="D77" s="7"/>
      <c r="E77" s="38"/>
      <c r="F77" s="37"/>
    </row>
    <row r="78" spans="1:6" x14ac:dyDescent="0.3">
      <c r="A78" s="24" t="s">
        <v>133</v>
      </c>
      <c r="B78" s="8" t="s">
        <v>134</v>
      </c>
      <c r="C78" s="7" t="s">
        <v>40</v>
      </c>
      <c r="D78" s="7">
        <v>5</v>
      </c>
      <c r="E78" s="38"/>
      <c r="F78" s="37">
        <f t="shared" si="3"/>
        <v>0</v>
      </c>
    </row>
    <row r="79" spans="1:6" x14ac:dyDescent="0.3">
      <c r="A79" s="24" t="s">
        <v>135</v>
      </c>
      <c r="B79" s="8" t="s">
        <v>136</v>
      </c>
      <c r="C79" s="7" t="s">
        <v>78</v>
      </c>
      <c r="D79" s="7">
        <v>0.75</v>
      </c>
      <c r="E79" s="38"/>
      <c r="F79" s="37">
        <f t="shared" si="3"/>
        <v>0</v>
      </c>
    </row>
    <row r="80" spans="1:6" x14ac:dyDescent="0.3">
      <c r="A80" s="24" t="s">
        <v>137</v>
      </c>
      <c r="B80" s="8" t="s">
        <v>138</v>
      </c>
      <c r="C80" s="7" t="s">
        <v>49</v>
      </c>
      <c r="D80" s="7">
        <v>10</v>
      </c>
      <c r="E80" s="38"/>
      <c r="F80" s="37">
        <f t="shared" si="3"/>
        <v>0</v>
      </c>
    </row>
    <row r="81" spans="1:6" x14ac:dyDescent="0.3">
      <c r="A81" s="24" t="s">
        <v>139</v>
      </c>
      <c r="B81" s="8" t="s">
        <v>140</v>
      </c>
      <c r="C81" s="7" t="s">
        <v>40</v>
      </c>
      <c r="D81" s="7">
        <v>15</v>
      </c>
      <c r="E81" s="38"/>
      <c r="F81" s="37">
        <f t="shared" si="3"/>
        <v>0</v>
      </c>
    </row>
    <row r="82" spans="1:6" x14ac:dyDescent="0.3">
      <c r="A82" s="24" t="s">
        <v>141</v>
      </c>
      <c r="B82" s="33" t="s">
        <v>142</v>
      </c>
      <c r="C82" s="7" t="s">
        <v>40</v>
      </c>
      <c r="D82" s="7">
        <v>5</v>
      </c>
      <c r="E82" s="38"/>
      <c r="F82" s="37">
        <f t="shared" si="3"/>
        <v>0</v>
      </c>
    </row>
    <row r="83" spans="1:6" x14ac:dyDescent="0.3">
      <c r="A83" s="24" t="s">
        <v>143</v>
      </c>
      <c r="B83" s="32" t="s">
        <v>144</v>
      </c>
      <c r="C83" s="7"/>
      <c r="D83" s="7"/>
      <c r="E83" s="38"/>
      <c r="F83" s="37"/>
    </row>
    <row r="84" spans="1:6" ht="28" x14ac:dyDescent="0.3">
      <c r="A84" s="24" t="s">
        <v>145</v>
      </c>
      <c r="B84" s="8" t="s">
        <v>146</v>
      </c>
      <c r="C84" s="7" t="s">
        <v>13</v>
      </c>
      <c r="D84" s="7">
        <v>1</v>
      </c>
      <c r="E84" s="38"/>
      <c r="F84" s="37">
        <f t="shared" si="3"/>
        <v>0</v>
      </c>
    </row>
    <row r="85" spans="1:6" ht="28" x14ac:dyDescent="0.3">
      <c r="A85" s="24" t="s">
        <v>147</v>
      </c>
      <c r="B85" s="8" t="s">
        <v>148</v>
      </c>
      <c r="C85" s="7" t="s">
        <v>13</v>
      </c>
      <c r="D85" s="7">
        <v>2</v>
      </c>
      <c r="E85" s="38"/>
      <c r="F85" s="37">
        <f t="shared" si="3"/>
        <v>0</v>
      </c>
    </row>
    <row r="86" spans="1:6" x14ac:dyDescent="0.3">
      <c r="A86" s="24" t="s">
        <v>149</v>
      </c>
      <c r="B86" s="8" t="s">
        <v>150</v>
      </c>
      <c r="C86" s="7" t="s">
        <v>13</v>
      </c>
      <c r="D86" s="7">
        <v>2</v>
      </c>
      <c r="E86" s="38"/>
      <c r="F86" s="37">
        <f t="shared" si="3"/>
        <v>0</v>
      </c>
    </row>
    <row r="87" spans="1:6" ht="28" x14ac:dyDescent="0.3">
      <c r="A87" s="24" t="s">
        <v>151</v>
      </c>
      <c r="B87" s="8" t="s">
        <v>152</v>
      </c>
      <c r="C87" s="7" t="s">
        <v>13</v>
      </c>
      <c r="D87" s="7">
        <v>1</v>
      </c>
      <c r="E87" s="38"/>
      <c r="F87" s="37">
        <f t="shared" si="3"/>
        <v>0</v>
      </c>
    </row>
    <row r="88" spans="1:6" ht="28" x14ac:dyDescent="0.3">
      <c r="A88" s="24" t="s">
        <v>153</v>
      </c>
      <c r="B88" s="8" t="s">
        <v>154</v>
      </c>
      <c r="C88" s="7" t="s">
        <v>13</v>
      </c>
      <c r="D88" s="7">
        <v>1</v>
      </c>
      <c r="E88" s="38"/>
      <c r="F88" s="37">
        <f t="shared" si="3"/>
        <v>0</v>
      </c>
    </row>
    <row r="89" spans="1:6" x14ac:dyDescent="0.3">
      <c r="A89" s="49" t="s">
        <v>155</v>
      </c>
      <c r="B89" s="50"/>
      <c r="C89" s="50"/>
      <c r="D89" s="50"/>
      <c r="E89" s="51"/>
      <c r="F89" s="22">
        <f>ROUND((SUM(F52:F88)),2)</f>
        <v>0</v>
      </c>
    </row>
    <row r="90" spans="1:6" ht="14.5" thickBot="1" x14ac:dyDescent="0.35">
      <c r="A90" s="46" t="s">
        <v>169</v>
      </c>
      <c r="B90" s="47"/>
      <c r="C90" s="47"/>
      <c r="D90" s="47"/>
      <c r="E90" s="48"/>
      <c r="F90" s="25">
        <f>SUM(F34+F40+F50+F89)</f>
        <v>0</v>
      </c>
    </row>
    <row r="97" spans="2:7" ht="87.5" customHeight="1" x14ac:dyDescent="0.3">
      <c r="B97" s="69" t="s">
        <v>171</v>
      </c>
      <c r="C97" s="69"/>
      <c r="D97" s="69"/>
      <c r="E97" s="69"/>
      <c r="F97" s="69"/>
      <c r="G97" s="69"/>
    </row>
  </sheetData>
  <sheetProtection formatColumns="0" selectLockedCells="1"/>
  <mergeCells count="19">
    <mergeCell ref="A51:F51"/>
    <mergeCell ref="A89:E89"/>
    <mergeCell ref="B97:G97"/>
    <mergeCell ref="A2:F2"/>
    <mergeCell ref="A41:F41"/>
    <mergeCell ref="B9:E9"/>
    <mergeCell ref="A90:E90"/>
    <mergeCell ref="A40:E40"/>
    <mergeCell ref="A5:F5"/>
    <mergeCell ref="A15:F15"/>
    <mergeCell ref="A12:A13"/>
    <mergeCell ref="B12:B13"/>
    <mergeCell ref="C12:C13"/>
    <mergeCell ref="D12:D13"/>
    <mergeCell ref="E12:F12"/>
    <mergeCell ref="A16:F16"/>
    <mergeCell ref="A34:E34"/>
    <mergeCell ref="A35:F35"/>
    <mergeCell ref="A50:E50"/>
  </mergeCells>
  <phoneticPr fontId="6" type="noConversion"/>
  <conditionalFormatting sqref="F10:F11 F7:F8">
    <cfRule type="containsText" dxfId="0" priority="1" operator="containsText" text="Rangovas įrašo įmonės pavadinimą">
      <formula>NOT(ISERROR(SEARCH("Rangovas įrašo įmonės pavadinimą",F7)))</formula>
    </cfRule>
  </conditionalFormatting>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5850-73CC-4848-AE5C-A5AC35AD4388}">
  <dimension ref="A2:C14"/>
  <sheetViews>
    <sheetView workbookViewId="0">
      <selection activeCell="B23" sqref="B23"/>
    </sheetView>
  </sheetViews>
  <sheetFormatPr defaultRowHeight="14.5" x14ac:dyDescent="0.35"/>
  <cols>
    <col min="2" max="2" width="31" customWidth="1"/>
    <col min="3" max="3" width="16.54296875" customWidth="1"/>
  </cols>
  <sheetData>
    <row r="2" spans="1:3" s="1" customFormat="1" x14ac:dyDescent="0.35">
      <c r="A2" s="3" t="s">
        <v>3</v>
      </c>
      <c r="B2" s="3" t="s">
        <v>156</v>
      </c>
      <c r="C2" s="3" t="s">
        <v>157</v>
      </c>
    </row>
    <row r="3" spans="1:3" x14ac:dyDescent="0.35">
      <c r="A3" s="4">
        <v>1</v>
      </c>
      <c r="B3" s="5" t="s">
        <v>158</v>
      </c>
      <c r="C3" s="39">
        <f>+Sheet1!F90</f>
        <v>0</v>
      </c>
    </row>
    <row r="4" spans="1:3" x14ac:dyDescent="0.35">
      <c r="A4" s="4">
        <v>2</v>
      </c>
      <c r="B4" s="5" t="s">
        <v>159</v>
      </c>
      <c r="C4" s="39" t="e">
        <f>+Sheet1!#REF!</f>
        <v>#REF!</v>
      </c>
    </row>
    <row r="5" spans="1:3" x14ac:dyDescent="0.35">
      <c r="A5" s="4">
        <v>3</v>
      </c>
      <c r="B5" s="5" t="s">
        <v>160</v>
      </c>
      <c r="C5" s="39" t="e">
        <f>+Sheet1!#REF!</f>
        <v>#REF!</v>
      </c>
    </row>
    <row r="6" spans="1:3" x14ac:dyDescent="0.35">
      <c r="A6" s="4">
        <v>4</v>
      </c>
      <c r="B6" s="5" t="s">
        <v>161</v>
      </c>
      <c r="C6" s="39" t="e">
        <f>+Sheet1!#REF!</f>
        <v>#REF!</v>
      </c>
    </row>
    <row r="7" spans="1:3" x14ac:dyDescent="0.35">
      <c r="A7" s="4">
        <v>5</v>
      </c>
      <c r="B7" s="5" t="s">
        <v>162</v>
      </c>
      <c r="C7" s="39" t="e">
        <f>+Sheet1!#REF!</f>
        <v>#REF!</v>
      </c>
    </row>
    <row r="8" spans="1:3" x14ac:dyDescent="0.35">
      <c r="A8" s="4">
        <v>6</v>
      </c>
      <c r="B8" s="5" t="s">
        <v>163</v>
      </c>
      <c r="C8" s="39" t="e">
        <f>+Sheet1!#REF!</f>
        <v>#REF!</v>
      </c>
    </row>
    <row r="9" spans="1:3" x14ac:dyDescent="0.35">
      <c r="A9" s="4">
        <v>7</v>
      </c>
      <c r="B9" s="5" t="s">
        <v>164</v>
      </c>
      <c r="C9" s="39" t="e">
        <f>+Sheet1!#REF!</f>
        <v>#REF!</v>
      </c>
    </row>
    <row r="10" spans="1:3" x14ac:dyDescent="0.35">
      <c r="A10" s="4">
        <v>8</v>
      </c>
      <c r="B10" s="5" t="s">
        <v>165</v>
      </c>
      <c r="C10" s="39" t="e">
        <f>+Sheet1!#REF!</f>
        <v>#REF!</v>
      </c>
    </row>
    <row r="11" spans="1:3" x14ac:dyDescent="0.35">
      <c r="A11" s="4">
        <v>9</v>
      </c>
      <c r="B11" s="5" t="s">
        <v>166</v>
      </c>
      <c r="C11" s="39" t="e">
        <f>+Sheet1!#REF!</f>
        <v>#REF!</v>
      </c>
    </row>
    <row r="12" spans="1:3" x14ac:dyDescent="0.35">
      <c r="A12" s="4">
        <v>10</v>
      </c>
      <c r="B12" s="5" t="s">
        <v>167</v>
      </c>
      <c r="C12" s="39" t="e">
        <f>+Sheet1!#REF!</f>
        <v>#REF!</v>
      </c>
    </row>
    <row r="13" spans="1:3" x14ac:dyDescent="0.35">
      <c r="A13" s="26">
        <f>+Sheet1!F7</f>
        <v>0</v>
      </c>
      <c r="B13" s="26"/>
      <c r="C13" s="39" t="e">
        <f>SUM(C3:C12)</f>
        <v>#REF!</v>
      </c>
    </row>
    <row r="14" spans="1:3" x14ac:dyDescent="0.35">
      <c r="A14" s="2"/>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2590677BDB81E49A6E5799895AA61AB" ma:contentTypeVersion="20" ma:contentTypeDescription="Kurkite naują dokumentą." ma:contentTypeScope="" ma:versionID="5f7608d46b667ed89e64a10b142f3d56">
  <xsd:schema xmlns:xsd="http://www.w3.org/2001/XMLSchema" xmlns:xs="http://www.w3.org/2001/XMLSchema" xmlns:p="http://schemas.microsoft.com/office/2006/metadata/properties" xmlns:ns2="ff9a5c92-4819-423e-b5a8-42f2667acb81" xmlns:ns3="aa4df4ad-5d2d-40cc-8892-0532580ad8da" targetNamespace="http://schemas.microsoft.com/office/2006/metadata/properties" ma:root="true" ma:fieldsID="c1b41110ca7850b09a2c6747f1e6a0cd" ns2:_="" ns3:_="">
    <xsd:import namespace="ff9a5c92-4819-423e-b5a8-42f2667acb81"/>
    <xsd:import namespace="aa4df4ad-5d2d-40cc-8892-0532580ad8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Savininkas" minOccurs="0"/>
                <xsd:element ref="ns3:Pirkimob_x016b_das" minOccurs="0"/>
                <xsd:element ref="ns3:Statusa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9a5c92-4819-423e-b5a8-42f2667acb81"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4df4ad-5d2d-40cc-8892-0532580ad8d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Savininkas" ma:index="20" nillable="true" ma:displayName="Savininkas" ma:format="Dropdown" ma:internalName="Savininkas">
      <xsd:simpleType>
        <xsd:restriction base="dms:Choice">
          <xsd:enumeration value="Aistė Kielaitė"/>
          <xsd:enumeration value="Audronė Petraitytė"/>
          <xsd:enumeration value="Brigita Skliuderytė"/>
          <xsd:enumeration value="Eglė Gudonienė"/>
          <xsd:enumeration value="Eglė Skučienė"/>
          <xsd:enumeration value="Eglė Čekanauskienė"/>
          <xsd:enumeration value="Jolita Dumčienė"/>
          <xsd:enumeration value="Jūratė Prieskienė"/>
          <xsd:enumeration value="Giedrė Molienė"/>
          <xsd:enumeration value="Nika Armonė"/>
          <xsd:enumeration value="Mantas Kuzma"/>
          <xsd:enumeration value="Rimutė Sabaliauskaitė"/>
          <xsd:enumeration value="Sandra Brazauskienė"/>
          <xsd:enumeration value="Skaistė Guigaitė"/>
          <xsd:enumeration value="Viktorija Balčiūnienė"/>
          <xsd:enumeration value="Žaneta Milkevičiūtė-Petrukanec"/>
        </xsd:restriction>
      </xsd:simpleType>
    </xsd:element>
    <xsd:element name="Pirkimob_x016b_das" ma:index="21" nillable="true" ma:displayName="Pirkimo būdas" ma:format="Dropdown" ma:internalName="Pirkimob_x016b_das">
      <xsd:simpleType>
        <xsd:restriction base="dms:Choice">
          <xsd:enumeration value="ATNvarz"/>
          <xsd:enumeration value="DPS"/>
          <xsd:enumeration value="KONKR"/>
          <xsd:enumeration value="NSAP"/>
          <xsd:enumeration value="SAP"/>
          <xsd:enumeration value="SND"/>
          <xsd:enumeration value="TND"/>
          <xsd:enumeration value="SAK"/>
          <xsd:enumeration value="TAK"/>
          <xsd:enumeration value="SSD"/>
          <xsd:enumeration value="TSD"/>
        </xsd:restriction>
      </xsd:simpleType>
    </xsd:element>
    <xsd:element name="Statusas" ma:index="22" nillable="true" ma:displayName="Statusas" ma:default="Inicijavimas" ma:format="RadioButtons" ma:internalName="Statusas">
      <xsd:simpleType>
        <xsd:restriction base="dms:Choice">
          <xsd:enumeration value="Inicijavimas"/>
          <xsd:enumeration value="Dokumentų tvirtinimas Ecocost"/>
          <xsd:enumeration value="Pirkimo dokumentų tvortonimo lauukimas"/>
          <xsd:enumeration value="Paraiškų laukimas"/>
          <xsd:enumeration value="Paraiškų vertinimas"/>
          <xsd:enumeration value="Paraiškų paaiškinimas / patiklinimas"/>
          <xsd:enumeration value="Protokolo balsavimo laukimas (paraiškos tiklsin)"/>
          <xsd:enumeration value="Pirminių pasiūlymų laukimas"/>
          <xsd:enumeration value="Pirminių pasiūlymų verinimas"/>
          <xsd:enumeration value="Pirminių paaiškinimas / patiklinimas"/>
          <xsd:enumeration value="Protokolo balsavimo laukimas (pasiūl tiklsin)"/>
          <xsd:enumeration value="Galutinių pasiūlymų laukimas"/>
          <xsd:enumeration value="Galutinių pasiūlymų vertinimas"/>
          <xsd:enumeration value="Galutinių paaiškinimas / patiklinimas"/>
          <xsd:enumeration value="Laukiamas eikės patvirtinimas iš komisijos ar koordinatoriaus"/>
          <xsd:enumeration value="Pretenzij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irkimob_x016b_das xmlns="aa4df4ad-5d2d-40cc-8892-0532580ad8da" xsi:nil="true"/>
    <Statusas xmlns="aa4df4ad-5d2d-40cc-8892-0532580ad8da">Inicijavimas</Statusas>
    <Savininkas xmlns="aa4df4ad-5d2d-40cc-8892-0532580ad8da" xsi:nil="true"/>
  </documentManagement>
</p:properties>
</file>

<file path=customXml/itemProps1.xml><?xml version="1.0" encoding="utf-8"?>
<ds:datastoreItem xmlns:ds="http://schemas.openxmlformats.org/officeDocument/2006/customXml" ds:itemID="{D222CF0B-5E4D-494A-8B6F-FC6F5F166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9a5c92-4819-423e-b5a8-42f2667acb81"/>
    <ds:schemaRef ds:uri="aa4df4ad-5d2d-40cc-8892-0532580ad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5C88A9-6673-476F-8F5D-120EC1D11584}">
  <ds:schemaRefs>
    <ds:schemaRef ds:uri="http://schemas.microsoft.com/sharepoint/v3/contenttype/forms"/>
  </ds:schemaRefs>
</ds:datastoreItem>
</file>

<file path=customXml/itemProps3.xml><?xml version="1.0" encoding="utf-8"?>
<ds:datastoreItem xmlns:ds="http://schemas.openxmlformats.org/officeDocument/2006/customXml" ds:itemID="{B15373F9-9A59-4A1E-BAF8-6B0A92AF0728}">
  <ds:schemaRefs>
    <ds:schemaRef ds:uri="http://schemas.microsoft.com/office/2006/metadata/properties"/>
    <ds:schemaRef ds:uri="http://schemas.microsoft.com/office/infopath/2007/PartnerControls"/>
    <ds:schemaRef ds:uri="aa4df4ad-5d2d-40cc-8892-0532580ad8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Sheet1!_Hlk45626560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Aistė Kielaitė</dc:creator>
  <cp:keywords/>
  <dc:description/>
  <cp:lastModifiedBy>Arvydas Mordosas</cp:lastModifiedBy>
  <cp:revision/>
  <dcterms:created xsi:type="dcterms:W3CDTF">2015-06-05T18:17:20Z</dcterms:created>
  <dcterms:modified xsi:type="dcterms:W3CDTF">2021-05-03T12:19:14Z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cb905c-755b-4fd4-bd20-0d682d4f1d27_Enabled">
    <vt:lpwstr>true</vt:lpwstr>
  </property>
  <property fmtid="{D5CDD505-2E9C-101B-9397-08002B2CF9AE}" pid="3" name="MSIP_Label_cfcb905c-755b-4fd4-bd20-0d682d4f1d27_SetDate">
    <vt:lpwstr>2020-08-19T11:57:57Z</vt:lpwstr>
  </property>
  <property fmtid="{D5CDD505-2E9C-101B-9397-08002B2CF9AE}" pid="4" name="MSIP_Label_cfcb905c-755b-4fd4-bd20-0d682d4f1d27_Method">
    <vt:lpwstr>Standard</vt:lpwstr>
  </property>
  <property fmtid="{D5CDD505-2E9C-101B-9397-08002B2CF9AE}" pid="5" name="MSIP_Label_cfcb905c-755b-4fd4-bd20-0d682d4f1d27_Name">
    <vt:lpwstr>Internal</vt:lpwstr>
  </property>
  <property fmtid="{D5CDD505-2E9C-101B-9397-08002B2CF9AE}" pid="6" name="MSIP_Label_cfcb905c-755b-4fd4-bd20-0d682d4f1d27_SiteId">
    <vt:lpwstr>d91d5b65-9d38-4908-9bd1-ebc28a01cade</vt:lpwstr>
  </property>
  <property fmtid="{D5CDD505-2E9C-101B-9397-08002B2CF9AE}" pid="7" name="MSIP_Label_cfcb905c-755b-4fd4-bd20-0d682d4f1d27_ActionId">
    <vt:lpwstr>371a6d4a-c39b-4e2b-b9b7-4937c58df89a</vt:lpwstr>
  </property>
  <property fmtid="{D5CDD505-2E9C-101B-9397-08002B2CF9AE}" pid="8" name="MSIP_Label_cfcb905c-755b-4fd4-bd20-0d682d4f1d27_ContentBits">
    <vt:lpwstr>0</vt:lpwstr>
  </property>
  <property fmtid="{D5CDD505-2E9C-101B-9397-08002B2CF9AE}" pid="9" name="ContentTypeId">
    <vt:lpwstr>0x01010042590677BDB81E49A6E5799895AA61AB</vt:lpwstr>
  </property>
</Properties>
</file>